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ramsikt\"/>
    </mc:Choice>
  </mc:AlternateContent>
  <bookViews>
    <workbookView xWindow="0" yWindow="0" windowWidth="25200" windowHeight="1189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76" i="1"/>
  <c r="H77" i="1"/>
  <c r="H78" i="1"/>
  <c r="H79" i="1"/>
  <c r="H80" i="1"/>
  <c r="H81" i="1"/>
  <c r="H82" i="1"/>
  <c r="H83" i="1"/>
  <c r="H84" i="1"/>
  <c r="H85" i="1"/>
  <c r="H86" i="1"/>
  <c r="H75" i="1"/>
  <c r="H87" i="1" s="1"/>
  <c r="H53" i="1" s="1"/>
  <c r="H66" i="1"/>
  <c r="H67" i="1"/>
  <c r="H65" i="1"/>
  <c r="H57" i="1"/>
  <c r="H58" i="1"/>
  <c r="H59" i="1"/>
  <c r="H60" i="1"/>
  <c r="H61" i="1"/>
  <c r="H56" i="1"/>
  <c r="G56" i="1"/>
  <c r="G62" i="1" s="1"/>
  <c r="G70" i="1" s="1"/>
  <c r="C70" i="1"/>
  <c r="D70" i="1"/>
  <c r="E70" i="1"/>
  <c r="F70" i="1"/>
  <c r="B70" i="1"/>
  <c r="C47" i="1"/>
  <c r="D47" i="1"/>
  <c r="E47" i="1"/>
  <c r="F47" i="1"/>
  <c r="G47" i="1"/>
  <c r="B47" i="1"/>
  <c r="B53" i="1" s="1"/>
  <c r="C87" i="1"/>
  <c r="D87" i="1"/>
  <c r="E87" i="1"/>
  <c r="F87" i="1"/>
  <c r="G87" i="1"/>
  <c r="B87" i="1"/>
  <c r="G68" i="1"/>
  <c r="F68" i="1"/>
  <c r="E68" i="1"/>
  <c r="D68" i="1"/>
  <c r="C68" i="1"/>
  <c r="B68" i="1"/>
  <c r="C62" i="1"/>
  <c r="D62" i="1"/>
  <c r="E62" i="1"/>
  <c r="F62" i="1"/>
  <c r="B62" i="1"/>
  <c r="C53" i="1"/>
  <c r="D53" i="1"/>
  <c r="E53" i="1"/>
  <c r="F53" i="1"/>
  <c r="G53" i="1"/>
  <c r="C41" i="1"/>
  <c r="D41" i="1"/>
  <c r="E41" i="1"/>
  <c r="F41" i="1"/>
  <c r="G41" i="1"/>
  <c r="B41" i="1"/>
  <c r="C28" i="1"/>
  <c r="D28" i="1"/>
  <c r="E28" i="1"/>
  <c r="F28" i="1"/>
  <c r="G28" i="1"/>
  <c r="B27" i="1"/>
  <c r="B28" i="1" s="1"/>
  <c r="C26" i="1"/>
  <c r="D26" i="1"/>
  <c r="E26" i="1"/>
  <c r="F26" i="1"/>
  <c r="G26" i="1"/>
  <c r="B26" i="1"/>
  <c r="C22" i="1"/>
  <c r="D22" i="1"/>
  <c r="E22" i="1"/>
  <c r="F22" i="1"/>
  <c r="G22" i="1"/>
  <c r="B22" i="1"/>
  <c r="C15" i="1"/>
  <c r="D15" i="1"/>
  <c r="E15" i="1"/>
  <c r="F15" i="1"/>
  <c r="G15" i="1"/>
  <c r="B15" i="1"/>
  <c r="C8" i="1"/>
  <c r="D8" i="1"/>
  <c r="E8" i="1"/>
  <c r="F8" i="1"/>
  <c r="G8" i="1"/>
  <c r="B8" i="1"/>
  <c r="H68" i="1" l="1"/>
  <c r="H62" i="1"/>
  <c r="H70" i="1" l="1"/>
</calcChain>
</file>

<file path=xl/sharedStrings.xml><?xml version="1.0" encoding="utf-8"?>
<sst xmlns="http://schemas.openxmlformats.org/spreadsheetml/2006/main" count="98" uniqueCount="74">
  <si>
    <t xml:space="preserve"> </t>
  </si>
  <si>
    <t>Regnskap</t>
  </si>
  <si>
    <t>Oppr. bud.</t>
  </si>
  <si>
    <t>Økonomiplan</t>
  </si>
  <si>
    <t>Frie disponible inntekter</t>
  </si>
  <si>
    <t xml:space="preserve">Skatt på inntekt og formue </t>
  </si>
  <si>
    <t>Ordinært rammetilskudd</t>
  </si>
  <si>
    <t>Skatt på eiendom</t>
  </si>
  <si>
    <t>Andre generelle statstilskudd</t>
  </si>
  <si>
    <t>Sum frie disponible inntekter</t>
  </si>
  <si>
    <t>Finansinntekter/-utgifter</t>
  </si>
  <si>
    <t>Renteinntekter og utbytte</t>
  </si>
  <si>
    <t>Gevinst finansielle instrumenter</t>
  </si>
  <si>
    <t>Renteutgifter, prov. og andre fin.utgifter</t>
  </si>
  <si>
    <t>Avdrag på lån</t>
  </si>
  <si>
    <t>Avsetninger og bruk av avsetninger</t>
  </si>
  <si>
    <t>Til ubundne avsetninger</t>
  </si>
  <si>
    <t>Til bundne avsetninger</t>
  </si>
  <si>
    <t>Bruk av tidl. års regn.messige mindreforbruk</t>
  </si>
  <si>
    <t>Bruk av ubundne avsetninger</t>
  </si>
  <si>
    <t>Netto avsetninger</t>
  </si>
  <si>
    <t>Overført til investering</t>
  </si>
  <si>
    <t>Til fordeling drift</t>
  </si>
  <si>
    <t>Sum fordelt til drift (fra skjema 1B)</t>
  </si>
  <si>
    <t>Merforbruk/mindreforbruk</t>
  </si>
  <si>
    <t>Stabene</t>
  </si>
  <si>
    <t>Overordnet ledelse</t>
  </si>
  <si>
    <t>Enhet for teknikk og samfunnsutvikling</t>
  </si>
  <si>
    <t>Skole og barnehage</t>
  </si>
  <si>
    <t>Kultur og oppvekst</t>
  </si>
  <si>
    <t>Helse og omsorg</t>
  </si>
  <si>
    <t>Fellesutgifter</t>
  </si>
  <si>
    <t>Finansiering</t>
  </si>
  <si>
    <t>Til fordeling drift (fra budsjettskjema 1A)</t>
  </si>
  <si>
    <t>2018 -2021</t>
  </si>
  <si>
    <t>Finansieringsbehov</t>
  </si>
  <si>
    <t>Investeringer i anleggsmidler</t>
  </si>
  <si>
    <t>Utlån og forskutteringer</t>
  </si>
  <si>
    <t>Kjøp av aksjer og andeler</t>
  </si>
  <si>
    <t>Dekning av tidligere års udekket</t>
  </si>
  <si>
    <t>Avsetninger</t>
  </si>
  <si>
    <t>Årets finansieringsbehov</t>
  </si>
  <si>
    <t>Ekstern finansiering</t>
  </si>
  <si>
    <t>Bruk av lånemidler</t>
  </si>
  <si>
    <t>Inntekter fra salg av anleggsmidler</t>
  </si>
  <si>
    <t>Tilskudd til investeringer</t>
  </si>
  <si>
    <t>Kompensasjon for merverdiavgift</t>
  </si>
  <si>
    <t>Mottatte avdrag på utlån og refusjoner</t>
  </si>
  <si>
    <t>Andre inntekter</t>
  </si>
  <si>
    <t>Sum ekstern finansiering</t>
  </si>
  <si>
    <t>Intern finansiering</t>
  </si>
  <si>
    <t>Overført fra driftsbudsjettet</t>
  </si>
  <si>
    <t>Bruk av tidligere års udisponert</t>
  </si>
  <si>
    <t>Bruk av avsetninger</t>
  </si>
  <si>
    <t>Sum intern finansiering</t>
  </si>
  <si>
    <t>Udekket/udisponert</t>
  </si>
  <si>
    <t>Tjenesteområde</t>
  </si>
  <si>
    <t>Sum</t>
  </si>
  <si>
    <t>2018 - 2021</t>
  </si>
  <si>
    <t>Ingen portefølje</t>
  </si>
  <si>
    <t>Beredskap og brannsikkerhet</t>
  </si>
  <si>
    <t>Kommunale utleieboliger, boligsosial handlingsplan</t>
  </si>
  <si>
    <t>Oppgradering kommunale bygg</t>
  </si>
  <si>
    <t>Utbygging Grasmyr, framtidas ungdomskole mv.</t>
  </si>
  <si>
    <t>IKT investeringer</t>
  </si>
  <si>
    <t>Kirkelig fellesråd</t>
  </si>
  <si>
    <t>Attraktivitet, miljø, friområder, mm.</t>
  </si>
  <si>
    <t>Næringsutvikling, næringstomter, næringsbygg</t>
  </si>
  <si>
    <t>Boligutvikling, boligtomter, boligbygging</t>
  </si>
  <si>
    <t>Vann, avløp, renovasjon</t>
  </si>
  <si>
    <t>Veg og trafikksikkerhet</t>
  </si>
  <si>
    <t>Sum investeringer</t>
  </si>
  <si>
    <t>Formel</t>
  </si>
  <si>
    <t>Korrigert tall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</si>
</sst>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rgb="FF0070C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4F81BD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2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164" fontId="4" fillId="3" borderId="3" xfId="0" applyNumberFormat="1" applyFont="1" applyFill="1" applyBorder="1" applyAlignment="1">
      <alignment horizontal="right" vertical="center"/>
    </xf>
    <xf numFmtId="164" fontId="5" fillId="0" borderId="0" xfId="0" applyNumberFormat="1" applyFont="1"/>
    <xf numFmtId="0" fontId="5" fillId="0" borderId="0" xfId="0" applyFont="1"/>
    <xf numFmtId="164" fontId="2" fillId="4" borderId="0" xfId="0" applyNumberFormat="1" applyFont="1" applyFill="1" applyBorder="1" applyAlignment="1">
      <alignment horizontal="right" vertical="center" wrapText="1"/>
    </xf>
    <xf numFmtId="164" fontId="3" fillId="4" borderId="3" xfId="0" applyNumberFormat="1" applyFont="1" applyFill="1" applyBorder="1" applyAlignment="1">
      <alignment horizontal="right" vertical="center"/>
    </xf>
    <xf numFmtId="164" fontId="2" fillId="4" borderId="2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Border="1" applyAlignment="1">
      <alignment vertical="center" wrapText="1"/>
    </xf>
    <xf numFmtId="0" fontId="6" fillId="0" borderId="0" xfId="0" applyFont="1"/>
    <xf numFmtId="164" fontId="3" fillId="4" borderId="2" xfId="0" applyNumberFormat="1" applyFont="1" applyFill="1" applyBorder="1" applyAlignment="1">
      <alignment vertical="center" wrapText="1"/>
    </xf>
    <xf numFmtId="164" fontId="3" fillId="4" borderId="0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/>
    <xf numFmtId="164" fontId="1" fillId="4" borderId="3" xfId="0" applyNumberFormat="1" applyFont="1" applyFill="1" applyBorder="1" applyAlignment="1">
      <alignment horizontal="right" vertical="center" wrapText="1"/>
    </xf>
    <xf numFmtId="164" fontId="4" fillId="4" borderId="3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selection activeCell="G56" sqref="G56"/>
    </sheetView>
  </sheetViews>
  <sheetFormatPr baseColWidth="10" defaultColWidth="11.5703125" defaultRowHeight="12" x14ac:dyDescent="0.2"/>
  <cols>
    <col min="1" max="1" width="36.7109375" style="31" customWidth="1"/>
    <col min="2" max="7" width="8.28515625" style="30" customWidth="1"/>
    <col min="8" max="8" width="11.7109375" style="30" bestFit="1" customWidth="1"/>
    <col min="9" max="9" width="17.28515625" style="31" bestFit="1" customWidth="1"/>
    <col min="10" max="16384" width="11.5703125" style="31"/>
  </cols>
  <sheetData>
    <row r="1" spans="1:8" x14ac:dyDescent="0.2">
      <c r="A1" s="1" t="s">
        <v>0</v>
      </c>
      <c r="B1" s="2" t="s">
        <v>1</v>
      </c>
      <c r="C1" s="2" t="s">
        <v>2</v>
      </c>
      <c r="D1" s="43" t="s">
        <v>3</v>
      </c>
      <c r="E1" s="43"/>
      <c r="F1" s="43"/>
      <c r="G1" s="43"/>
    </row>
    <row r="2" spans="1:8" x14ac:dyDescent="0.2">
      <c r="A2" s="3" t="s">
        <v>0</v>
      </c>
      <c r="B2" s="4">
        <v>2016</v>
      </c>
      <c r="C2" s="4">
        <v>2017</v>
      </c>
      <c r="D2" s="4">
        <v>2018</v>
      </c>
      <c r="E2" s="4">
        <v>2019</v>
      </c>
      <c r="F2" s="4">
        <v>2020</v>
      </c>
      <c r="G2" s="4">
        <v>2021</v>
      </c>
    </row>
    <row r="3" spans="1:8" x14ac:dyDescent="0.2">
      <c r="A3" s="13" t="s">
        <v>4</v>
      </c>
      <c r="B3" s="14"/>
      <c r="C3" s="14"/>
      <c r="D3" s="15"/>
      <c r="E3" s="14"/>
      <c r="F3" s="14"/>
      <c r="G3" s="14"/>
    </row>
    <row r="4" spans="1:8" x14ac:dyDescent="0.2">
      <c r="A4" s="8" t="s">
        <v>5</v>
      </c>
      <c r="B4" s="9">
        <v>-355112</v>
      </c>
      <c r="C4" s="9">
        <v>-354591</v>
      </c>
      <c r="D4" s="10">
        <v>-370116</v>
      </c>
      <c r="E4" s="9">
        <v>-374816</v>
      </c>
      <c r="F4" s="9">
        <v>-379016</v>
      </c>
      <c r="G4" s="9">
        <v>-383216</v>
      </c>
    </row>
    <row r="5" spans="1:8" x14ac:dyDescent="0.2">
      <c r="A5" s="8" t="s">
        <v>6</v>
      </c>
      <c r="B5" s="9">
        <v>-337203</v>
      </c>
      <c r="C5" s="9">
        <v>-346334</v>
      </c>
      <c r="D5" s="32">
        <v>-352150</v>
      </c>
      <c r="E5" s="9">
        <v>-353350</v>
      </c>
      <c r="F5" s="9">
        <v>-359550</v>
      </c>
      <c r="G5" s="9">
        <v>-366750</v>
      </c>
    </row>
    <row r="6" spans="1:8" x14ac:dyDescent="0.2">
      <c r="A6" s="8" t="s">
        <v>7</v>
      </c>
      <c r="B6" s="9">
        <v>-65081</v>
      </c>
      <c r="C6" s="9">
        <v>-77319</v>
      </c>
      <c r="D6" s="32">
        <v>-77319</v>
      </c>
      <c r="E6" s="9">
        <v>-70719</v>
      </c>
      <c r="F6" s="9">
        <v>-64119</v>
      </c>
      <c r="G6" s="9">
        <v>-67519</v>
      </c>
    </row>
    <row r="7" spans="1:8" x14ac:dyDescent="0.2">
      <c r="A7" s="8" t="s">
        <v>8</v>
      </c>
      <c r="B7" s="9">
        <v>-5076</v>
      </c>
      <c r="C7" s="9">
        <v>-4709</v>
      </c>
      <c r="D7" s="32">
        <v>-4198</v>
      </c>
      <c r="E7" s="9">
        <v>-4104</v>
      </c>
      <c r="F7" s="9">
        <v>-4011</v>
      </c>
      <c r="G7" s="9">
        <v>-3917</v>
      </c>
    </row>
    <row r="8" spans="1:8" x14ac:dyDescent="0.2">
      <c r="A8" s="11" t="s">
        <v>9</v>
      </c>
      <c r="B8" s="12">
        <f>SUM(B4:B7)</f>
        <v>-762472</v>
      </c>
      <c r="C8" s="12">
        <f t="shared" ref="C8:G8" si="0">SUM(C4:C7)</f>
        <v>-782953</v>
      </c>
      <c r="D8" s="33">
        <f t="shared" si="0"/>
        <v>-803783</v>
      </c>
      <c r="E8" s="12">
        <f t="shared" si="0"/>
        <v>-802989</v>
      </c>
      <c r="F8" s="12">
        <f t="shared" si="0"/>
        <v>-806696</v>
      </c>
      <c r="G8" s="12">
        <f t="shared" si="0"/>
        <v>-821402</v>
      </c>
      <c r="H8" s="30" t="s">
        <v>72</v>
      </c>
    </row>
    <row r="9" spans="1:8" x14ac:dyDescent="0.2">
      <c r="A9" s="16"/>
      <c r="B9" s="6"/>
      <c r="C9" s="6"/>
      <c r="D9" s="34"/>
      <c r="E9" s="6"/>
      <c r="F9" s="6"/>
      <c r="G9" s="6"/>
    </row>
    <row r="10" spans="1:8" x14ac:dyDescent="0.2">
      <c r="A10" s="17" t="s">
        <v>10</v>
      </c>
      <c r="B10" s="18"/>
      <c r="C10" s="18"/>
      <c r="D10" s="35"/>
      <c r="E10" s="18"/>
      <c r="F10" s="18"/>
      <c r="G10" s="18"/>
    </row>
    <row r="11" spans="1:8" x14ac:dyDescent="0.2">
      <c r="A11" s="8" t="s">
        <v>11</v>
      </c>
      <c r="B11" s="9">
        <v>-8542</v>
      </c>
      <c r="C11" s="9">
        <v>-12900</v>
      </c>
      <c r="D11" s="32">
        <v>-9900</v>
      </c>
      <c r="E11" s="9">
        <v>-11100</v>
      </c>
      <c r="F11" s="9">
        <v>-12400</v>
      </c>
      <c r="G11" s="9">
        <v>-13600</v>
      </c>
    </row>
    <row r="12" spans="1:8" x14ac:dyDescent="0.2">
      <c r="A12" s="8" t="s">
        <v>12</v>
      </c>
      <c r="B12" s="9">
        <v>-17296</v>
      </c>
      <c r="C12" s="9">
        <v>-13000</v>
      </c>
      <c r="D12" s="32">
        <v>-10500</v>
      </c>
      <c r="E12" s="9">
        <v>-10500</v>
      </c>
      <c r="F12" s="9">
        <v>-10500</v>
      </c>
      <c r="G12" s="9">
        <v>-10500</v>
      </c>
    </row>
    <row r="13" spans="1:8" x14ac:dyDescent="0.2">
      <c r="A13" s="8" t="s">
        <v>13</v>
      </c>
      <c r="B13" s="9">
        <v>18996</v>
      </c>
      <c r="C13" s="9">
        <v>20551</v>
      </c>
      <c r="D13" s="32">
        <v>22673</v>
      </c>
      <c r="E13" s="9">
        <v>27508</v>
      </c>
      <c r="F13" s="9">
        <v>36397</v>
      </c>
      <c r="G13" s="9">
        <v>41161</v>
      </c>
    </row>
    <row r="14" spans="1:8" x14ac:dyDescent="0.2">
      <c r="A14" s="8" t="s">
        <v>14</v>
      </c>
      <c r="B14" s="9">
        <v>29306</v>
      </c>
      <c r="C14" s="9">
        <v>34622</v>
      </c>
      <c r="D14" s="32">
        <v>35560</v>
      </c>
      <c r="E14" s="9">
        <v>39351</v>
      </c>
      <c r="F14" s="9">
        <v>48294</v>
      </c>
      <c r="G14" s="9">
        <v>50345</v>
      </c>
    </row>
    <row r="15" spans="1:8" x14ac:dyDescent="0.2">
      <c r="A15" s="11" t="s">
        <v>10</v>
      </c>
      <c r="B15" s="12">
        <f>SUM(B11:B14)</f>
        <v>22464</v>
      </c>
      <c r="C15" s="12">
        <f t="shared" ref="C15:G15" si="1">SUM(C11:C14)</f>
        <v>29273</v>
      </c>
      <c r="D15" s="33">
        <f t="shared" si="1"/>
        <v>37833</v>
      </c>
      <c r="E15" s="12">
        <f t="shared" si="1"/>
        <v>45259</v>
      </c>
      <c r="F15" s="12">
        <f t="shared" si="1"/>
        <v>61791</v>
      </c>
      <c r="G15" s="12">
        <f t="shared" si="1"/>
        <v>67406</v>
      </c>
      <c r="H15" s="30" t="s">
        <v>72</v>
      </c>
    </row>
    <row r="16" spans="1:8" x14ac:dyDescent="0.2">
      <c r="A16" s="16"/>
      <c r="B16" s="6"/>
      <c r="C16" s="6"/>
      <c r="D16" s="34"/>
      <c r="E16" s="6"/>
      <c r="F16" s="6"/>
      <c r="G16" s="6"/>
    </row>
    <row r="17" spans="1:8" x14ac:dyDescent="0.2">
      <c r="A17" s="17" t="s">
        <v>15</v>
      </c>
      <c r="B17" s="18"/>
      <c r="C17" s="18"/>
      <c r="D17" s="35"/>
      <c r="E17" s="18"/>
      <c r="F17" s="18"/>
      <c r="G17" s="18"/>
    </row>
    <row r="18" spans="1:8" x14ac:dyDescent="0.2">
      <c r="A18" s="8" t="s">
        <v>16</v>
      </c>
      <c r="B18" s="9">
        <v>32705</v>
      </c>
      <c r="C18" s="9">
        <v>7312</v>
      </c>
      <c r="D18" s="32">
        <v>3870</v>
      </c>
      <c r="E18" s="9">
        <v>3870</v>
      </c>
      <c r="F18" s="9">
        <v>3870</v>
      </c>
      <c r="G18" s="9">
        <v>8870</v>
      </c>
    </row>
    <row r="19" spans="1:8" x14ac:dyDescent="0.2">
      <c r="A19" s="8" t="s">
        <v>17</v>
      </c>
      <c r="B19" s="9">
        <v>9</v>
      </c>
      <c r="C19" s="9">
        <v>0</v>
      </c>
      <c r="D19" s="32">
        <v>0</v>
      </c>
      <c r="E19" s="9">
        <v>0</v>
      </c>
      <c r="F19" s="9">
        <v>0</v>
      </c>
      <c r="G19" s="9">
        <v>0</v>
      </c>
    </row>
    <row r="20" spans="1:8" x14ac:dyDescent="0.2">
      <c r="A20" s="8" t="s">
        <v>18</v>
      </c>
      <c r="B20" s="9">
        <v>-7149</v>
      </c>
      <c r="C20" s="9">
        <v>0</v>
      </c>
      <c r="D20" s="32">
        <v>0</v>
      </c>
      <c r="E20" s="9">
        <v>0</v>
      </c>
      <c r="F20" s="9">
        <v>0</v>
      </c>
      <c r="G20" s="9">
        <v>0</v>
      </c>
    </row>
    <row r="21" spans="1:8" x14ac:dyDescent="0.2">
      <c r="A21" s="8" t="s">
        <v>19</v>
      </c>
      <c r="B21" s="9">
        <v>-12261</v>
      </c>
      <c r="C21" s="9">
        <v>-1250</v>
      </c>
      <c r="D21" s="32">
        <v>-7220</v>
      </c>
      <c r="E21" s="9">
        <v>-7220</v>
      </c>
      <c r="F21" s="9">
        <v>-9675</v>
      </c>
      <c r="G21" s="9">
        <v>0</v>
      </c>
    </row>
    <row r="22" spans="1:8" x14ac:dyDescent="0.2">
      <c r="A22" s="11" t="s">
        <v>20</v>
      </c>
      <c r="B22" s="12">
        <f>SUM(B18:B21)</f>
        <v>13304</v>
      </c>
      <c r="C22" s="12">
        <f t="shared" ref="C22:G22" si="2">SUM(C18:C21)</f>
        <v>6062</v>
      </c>
      <c r="D22" s="33">
        <f t="shared" si="2"/>
        <v>-3350</v>
      </c>
      <c r="E22" s="12">
        <f t="shared" si="2"/>
        <v>-3350</v>
      </c>
      <c r="F22" s="12">
        <f t="shared" si="2"/>
        <v>-5805</v>
      </c>
      <c r="G22" s="12">
        <f t="shared" si="2"/>
        <v>8870</v>
      </c>
      <c r="H22" s="30" t="s">
        <v>72</v>
      </c>
    </row>
    <row r="23" spans="1:8" x14ac:dyDescent="0.2">
      <c r="A23" s="16"/>
      <c r="B23" s="6"/>
      <c r="C23" s="6"/>
      <c r="D23" s="34"/>
      <c r="E23" s="6"/>
      <c r="F23" s="6"/>
      <c r="G23" s="6"/>
    </row>
    <row r="24" spans="1:8" x14ac:dyDescent="0.2">
      <c r="A24" s="17" t="s">
        <v>21</v>
      </c>
      <c r="B24" s="18"/>
      <c r="C24" s="18"/>
      <c r="D24" s="35"/>
      <c r="E24" s="18"/>
      <c r="F24" s="18"/>
      <c r="G24" s="18"/>
    </row>
    <row r="25" spans="1:8" x14ac:dyDescent="0.2">
      <c r="A25" s="8" t="s">
        <v>21</v>
      </c>
      <c r="B25" s="9">
        <v>2727</v>
      </c>
      <c r="C25" s="9">
        <v>0</v>
      </c>
      <c r="D25" s="32">
        <v>3000</v>
      </c>
      <c r="E25" s="9">
        <v>3000</v>
      </c>
      <c r="F25" s="9">
        <v>3000</v>
      </c>
      <c r="G25" s="9">
        <v>3000</v>
      </c>
    </row>
    <row r="26" spans="1:8" x14ac:dyDescent="0.2">
      <c r="A26" s="8" t="s">
        <v>22</v>
      </c>
      <c r="B26" s="9">
        <f>+B8+B15+B22+B25</f>
        <v>-723977</v>
      </c>
      <c r="C26" s="9">
        <f t="shared" ref="C26:G26" si="3">+C8+C15+C22+C25</f>
        <v>-747618</v>
      </c>
      <c r="D26" s="32">
        <f t="shared" si="3"/>
        <v>-766300</v>
      </c>
      <c r="E26" s="9">
        <f t="shared" si="3"/>
        <v>-758080</v>
      </c>
      <c r="F26" s="9">
        <f t="shared" si="3"/>
        <v>-747710</v>
      </c>
      <c r="G26" s="9">
        <f t="shared" si="3"/>
        <v>-742126</v>
      </c>
      <c r="H26" s="30" t="s">
        <v>72</v>
      </c>
    </row>
    <row r="27" spans="1:8" x14ac:dyDescent="0.2">
      <c r="A27" s="8" t="s">
        <v>23</v>
      </c>
      <c r="B27" s="9">
        <f>+B41</f>
        <v>723977</v>
      </c>
      <c r="C27" s="9">
        <v>747618</v>
      </c>
      <c r="D27" s="32">
        <v>765282</v>
      </c>
      <c r="E27" s="9">
        <v>763914</v>
      </c>
      <c r="F27" s="9">
        <v>761885</v>
      </c>
      <c r="G27" s="9">
        <v>741397</v>
      </c>
    </row>
    <row r="28" spans="1:8" x14ac:dyDescent="0.2">
      <c r="A28" s="11" t="s">
        <v>24</v>
      </c>
      <c r="B28" s="12">
        <f>+B26+B27</f>
        <v>0</v>
      </c>
      <c r="C28" s="12">
        <f t="shared" ref="C28:G28" si="4">+C26+C27</f>
        <v>0</v>
      </c>
      <c r="D28" s="33">
        <f t="shared" si="4"/>
        <v>-1018</v>
      </c>
      <c r="E28" s="12">
        <f t="shared" si="4"/>
        <v>5834</v>
      </c>
      <c r="F28" s="12">
        <f t="shared" si="4"/>
        <v>14175</v>
      </c>
      <c r="G28" s="12">
        <f t="shared" si="4"/>
        <v>-729</v>
      </c>
      <c r="H28" s="30" t="s">
        <v>72</v>
      </c>
    </row>
    <row r="31" spans="1:8" x14ac:dyDescent="0.2">
      <c r="A31" s="1"/>
      <c r="B31" s="2" t="s">
        <v>1</v>
      </c>
      <c r="C31" s="2" t="s">
        <v>2</v>
      </c>
      <c r="D31" s="43" t="s">
        <v>3</v>
      </c>
      <c r="E31" s="43"/>
      <c r="F31" s="43"/>
      <c r="G31" s="43"/>
    </row>
    <row r="32" spans="1:8" x14ac:dyDescent="0.2">
      <c r="A32" s="3"/>
      <c r="B32" s="4">
        <v>2016</v>
      </c>
      <c r="C32" s="4">
        <v>2017</v>
      </c>
      <c r="D32" s="4">
        <v>2018</v>
      </c>
      <c r="E32" s="4">
        <v>2019</v>
      </c>
      <c r="F32" s="4">
        <v>2020</v>
      </c>
      <c r="G32" s="4">
        <v>2021</v>
      </c>
    </row>
    <row r="33" spans="1:9" x14ac:dyDescent="0.2">
      <c r="A33" s="5" t="s">
        <v>25</v>
      </c>
      <c r="B33" s="6">
        <v>66133</v>
      </c>
      <c r="C33" s="6">
        <v>65846</v>
      </c>
      <c r="D33" s="7">
        <v>67775</v>
      </c>
      <c r="E33" s="6">
        <v>67965</v>
      </c>
      <c r="F33" s="6">
        <v>67455</v>
      </c>
      <c r="G33" s="6">
        <v>66945</v>
      </c>
    </row>
    <row r="34" spans="1:9" x14ac:dyDescent="0.2">
      <c r="A34" s="8" t="s">
        <v>26</v>
      </c>
      <c r="B34" s="9">
        <v>13326</v>
      </c>
      <c r="C34" s="9">
        <v>14294</v>
      </c>
      <c r="D34" s="10">
        <v>14483</v>
      </c>
      <c r="E34" s="9">
        <v>14293</v>
      </c>
      <c r="F34" s="9">
        <v>13103</v>
      </c>
      <c r="G34" s="9">
        <v>12913</v>
      </c>
    </row>
    <row r="35" spans="1:9" x14ac:dyDescent="0.2">
      <c r="A35" s="8" t="s">
        <v>27</v>
      </c>
      <c r="B35" s="9">
        <v>56900</v>
      </c>
      <c r="C35" s="9">
        <v>56383</v>
      </c>
      <c r="D35" s="10">
        <v>57636</v>
      </c>
      <c r="E35" s="9">
        <v>54784</v>
      </c>
      <c r="F35" s="9">
        <v>50602</v>
      </c>
      <c r="G35" s="9">
        <v>45141</v>
      </c>
    </row>
    <row r="36" spans="1:9" x14ac:dyDescent="0.2">
      <c r="A36" s="8" t="s">
        <v>28</v>
      </c>
      <c r="B36" s="9">
        <v>239609</v>
      </c>
      <c r="C36" s="9">
        <v>240009</v>
      </c>
      <c r="D36" s="10">
        <v>240158</v>
      </c>
      <c r="E36" s="9">
        <v>237691</v>
      </c>
      <c r="F36" s="9">
        <v>233128</v>
      </c>
      <c r="G36" s="9">
        <v>227631</v>
      </c>
    </row>
    <row r="37" spans="1:9" x14ac:dyDescent="0.2">
      <c r="A37" s="8" t="s">
        <v>29</v>
      </c>
      <c r="B37" s="9">
        <v>93576</v>
      </c>
      <c r="C37" s="9">
        <v>91267</v>
      </c>
      <c r="D37" s="10">
        <v>92386</v>
      </c>
      <c r="E37" s="9">
        <v>88968</v>
      </c>
      <c r="F37" s="9">
        <v>85968</v>
      </c>
      <c r="G37" s="9">
        <v>82788</v>
      </c>
    </row>
    <row r="38" spans="1:9" x14ac:dyDescent="0.2">
      <c r="A38" s="8" t="s">
        <v>30</v>
      </c>
      <c r="B38" s="9">
        <v>251043</v>
      </c>
      <c r="C38" s="9">
        <v>271511</v>
      </c>
      <c r="D38" s="10">
        <v>276966</v>
      </c>
      <c r="E38" s="9">
        <v>267335</v>
      </c>
      <c r="F38" s="9">
        <v>266751</v>
      </c>
      <c r="G38" s="9">
        <v>259101</v>
      </c>
    </row>
    <row r="39" spans="1:9" x14ac:dyDescent="0.2">
      <c r="A39" s="8" t="s">
        <v>31</v>
      </c>
      <c r="B39" s="9">
        <v>-2803</v>
      </c>
      <c r="C39" s="9">
        <v>7787</v>
      </c>
      <c r="D39" s="10">
        <v>15336</v>
      </c>
      <c r="E39" s="9">
        <v>32336</v>
      </c>
      <c r="F39" s="9">
        <v>39336</v>
      </c>
      <c r="G39" s="9">
        <v>46336</v>
      </c>
    </row>
    <row r="40" spans="1:9" x14ac:dyDescent="0.2">
      <c r="A40" s="8" t="s">
        <v>32</v>
      </c>
      <c r="B40" s="9">
        <v>6193</v>
      </c>
      <c r="C40" s="9">
        <v>521</v>
      </c>
      <c r="D40" s="10">
        <v>542</v>
      </c>
      <c r="E40" s="9">
        <v>542</v>
      </c>
      <c r="F40" s="9">
        <v>5542</v>
      </c>
      <c r="G40" s="9">
        <v>542</v>
      </c>
    </row>
    <row r="41" spans="1:9" x14ac:dyDescent="0.2">
      <c r="A41" s="11" t="s">
        <v>33</v>
      </c>
      <c r="B41" s="12">
        <f>SUM(B33:B40)</f>
        <v>723977</v>
      </c>
      <c r="C41" s="12">
        <f t="shared" ref="C41:G41" si="5">SUM(C33:C40)</f>
        <v>747618</v>
      </c>
      <c r="D41" s="33">
        <f t="shared" si="5"/>
        <v>765282</v>
      </c>
      <c r="E41" s="12">
        <f t="shared" si="5"/>
        <v>763914</v>
      </c>
      <c r="F41" s="12">
        <f t="shared" si="5"/>
        <v>761885</v>
      </c>
      <c r="G41" s="12">
        <f t="shared" si="5"/>
        <v>741397</v>
      </c>
      <c r="H41" s="30" t="s">
        <v>72</v>
      </c>
    </row>
    <row r="44" spans="1:9" x14ac:dyDescent="0.2">
      <c r="A44" s="1"/>
      <c r="B44" s="2" t="s">
        <v>1</v>
      </c>
      <c r="C44" s="2" t="s">
        <v>2</v>
      </c>
      <c r="D44" s="43" t="s">
        <v>3</v>
      </c>
      <c r="E44" s="43"/>
      <c r="F44" s="43"/>
      <c r="G44" s="43"/>
      <c r="H44" s="40"/>
    </row>
    <row r="45" spans="1:9" x14ac:dyDescent="0.2">
      <c r="A45" s="3"/>
      <c r="B45" s="4">
        <v>2016</v>
      </c>
      <c r="C45" s="4">
        <v>2017</v>
      </c>
      <c r="D45" s="4">
        <v>2018</v>
      </c>
      <c r="E45" s="4">
        <v>2019</v>
      </c>
      <c r="F45" s="4">
        <v>2020</v>
      </c>
      <c r="G45" s="4">
        <v>2021</v>
      </c>
      <c r="H45" s="41" t="s">
        <v>34</v>
      </c>
    </row>
    <row r="46" spans="1:9" x14ac:dyDescent="0.2">
      <c r="A46" s="13" t="s">
        <v>35</v>
      </c>
      <c r="B46" s="14"/>
      <c r="C46" s="14"/>
      <c r="D46" s="37"/>
      <c r="E46" s="14"/>
      <c r="F46" s="14"/>
      <c r="G46" s="14"/>
      <c r="H46" s="37"/>
    </row>
    <row r="47" spans="1:9" x14ac:dyDescent="0.2">
      <c r="A47" s="8" t="s">
        <v>36</v>
      </c>
      <c r="B47" s="9">
        <f>+B87</f>
        <v>107017</v>
      </c>
      <c r="C47" s="9">
        <f t="shared" ref="C47:H47" si="6">+C87</f>
        <v>74251</v>
      </c>
      <c r="D47" s="32">
        <f t="shared" si="6"/>
        <v>98200</v>
      </c>
      <c r="E47" s="9">
        <f t="shared" si="6"/>
        <v>404151</v>
      </c>
      <c r="F47" s="9">
        <f t="shared" si="6"/>
        <v>382000</v>
      </c>
      <c r="G47" s="9">
        <f t="shared" si="6"/>
        <v>86700</v>
      </c>
      <c r="H47" s="32">
        <f t="shared" si="6"/>
        <v>971051</v>
      </c>
      <c r="I47" s="30" t="s">
        <v>72</v>
      </c>
    </row>
    <row r="48" spans="1:9" x14ac:dyDescent="0.2">
      <c r="A48" s="8" t="s">
        <v>37</v>
      </c>
      <c r="B48" s="9">
        <v>17341</v>
      </c>
      <c r="C48" s="9">
        <v>35000</v>
      </c>
      <c r="D48" s="32">
        <v>35000</v>
      </c>
      <c r="E48" s="9">
        <v>35000</v>
      </c>
      <c r="F48" s="9">
        <v>35000</v>
      </c>
      <c r="G48" s="9">
        <v>35000</v>
      </c>
      <c r="H48" s="32">
        <v>140000</v>
      </c>
    </row>
    <row r="49" spans="1:9" x14ac:dyDescent="0.2">
      <c r="A49" s="8" t="s">
        <v>38</v>
      </c>
      <c r="B49" s="9">
        <v>3079</v>
      </c>
      <c r="C49" s="9">
        <v>1900</v>
      </c>
      <c r="D49" s="32">
        <v>3000</v>
      </c>
      <c r="E49" s="9">
        <v>3000</v>
      </c>
      <c r="F49" s="9">
        <v>3000</v>
      </c>
      <c r="G49" s="9">
        <v>3000</v>
      </c>
      <c r="H49" s="32">
        <v>12000</v>
      </c>
    </row>
    <row r="50" spans="1:9" x14ac:dyDescent="0.2">
      <c r="A50" s="8" t="s">
        <v>14</v>
      </c>
      <c r="B50" s="9">
        <v>17040</v>
      </c>
      <c r="C50" s="9">
        <v>7800</v>
      </c>
      <c r="D50" s="32">
        <v>8500</v>
      </c>
      <c r="E50" s="9">
        <v>9100</v>
      </c>
      <c r="F50" s="9">
        <v>9500</v>
      </c>
      <c r="G50" s="9">
        <v>9900</v>
      </c>
      <c r="H50" s="32">
        <v>37000</v>
      </c>
    </row>
    <row r="51" spans="1:9" x14ac:dyDescent="0.2">
      <c r="A51" s="8" t="s">
        <v>39</v>
      </c>
      <c r="B51" s="9">
        <v>0</v>
      </c>
      <c r="C51" s="9">
        <v>0</v>
      </c>
      <c r="D51" s="32">
        <v>0</v>
      </c>
      <c r="E51" s="9">
        <v>0</v>
      </c>
      <c r="F51" s="9">
        <v>0</v>
      </c>
      <c r="G51" s="9">
        <v>0</v>
      </c>
      <c r="H51" s="32">
        <v>0</v>
      </c>
    </row>
    <row r="52" spans="1:9" x14ac:dyDescent="0.2">
      <c r="A52" s="8" t="s">
        <v>40</v>
      </c>
      <c r="B52" s="9">
        <v>7</v>
      </c>
      <c r="C52" s="9">
        <v>0</v>
      </c>
      <c r="D52" s="32">
        <v>0</v>
      </c>
      <c r="E52" s="9">
        <v>0</v>
      </c>
      <c r="F52" s="9">
        <v>0</v>
      </c>
      <c r="G52" s="9">
        <v>0</v>
      </c>
      <c r="H52" s="32">
        <v>0</v>
      </c>
    </row>
    <row r="53" spans="1:9" x14ac:dyDescent="0.2">
      <c r="A53" s="11" t="s">
        <v>41</v>
      </c>
      <c r="B53" s="12">
        <f>SUM(B47:B52)</f>
        <v>144484</v>
      </c>
      <c r="C53" s="12">
        <f t="shared" ref="C53:H53" si="7">SUM(C47:C52)</f>
        <v>118951</v>
      </c>
      <c r="D53" s="33">
        <f t="shared" si="7"/>
        <v>144700</v>
      </c>
      <c r="E53" s="12">
        <f t="shared" si="7"/>
        <v>451251</v>
      </c>
      <c r="F53" s="12">
        <f t="shared" si="7"/>
        <v>429500</v>
      </c>
      <c r="G53" s="12">
        <f t="shared" si="7"/>
        <v>134600</v>
      </c>
      <c r="H53" s="33">
        <f t="shared" si="7"/>
        <v>1160051</v>
      </c>
      <c r="I53" s="30" t="s">
        <v>72</v>
      </c>
    </row>
    <row r="54" spans="1:9" x14ac:dyDescent="0.2">
      <c r="A54" s="16"/>
      <c r="B54" s="6"/>
      <c r="C54" s="6"/>
      <c r="D54" s="34"/>
      <c r="E54" s="6"/>
      <c r="F54" s="6"/>
      <c r="G54" s="6"/>
      <c r="H54" s="34"/>
    </row>
    <row r="55" spans="1:9" x14ac:dyDescent="0.2">
      <c r="A55" s="17" t="s">
        <v>42</v>
      </c>
      <c r="B55" s="18"/>
      <c r="C55" s="18"/>
      <c r="D55" s="35"/>
      <c r="E55" s="18"/>
      <c r="F55" s="18"/>
      <c r="G55" s="18"/>
      <c r="H55" s="35"/>
    </row>
    <row r="56" spans="1:9" x14ac:dyDescent="0.2">
      <c r="A56" s="8" t="s">
        <v>43</v>
      </c>
      <c r="B56" s="9">
        <v>-17341</v>
      </c>
      <c r="C56" s="9">
        <v>-99634</v>
      </c>
      <c r="D56" s="32">
        <v>-124660</v>
      </c>
      <c r="E56" s="9">
        <v>-371448</v>
      </c>
      <c r="F56" s="9">
        <v>-345632</v>
      </c>
      <c r="G56" s="9">
        <f>-12262-35000</f>
        <v>-47262</v>
      </c>
      <c r="H56" s="32">
        <f>SUM(D56:G56)</f>
        <v>-889002</v>
      </c>
      <c r="I56" s="36" t="s">
        <v>73</v>
      </c>
    </row>
    <row r="57" spans="1:9" x14ac:dyDescent="0.2">
      <c r="A57" s="8" t="s">
        <v>44</v>
      </c>
      <c r="B57" s="9">
        <v>-1603</v>
      </c>
      <c r="C57" s="9">
        <v>-3000</v>
      </c>
      <c r="D57" s="32">
        <v>-1100</v>
      </c>
      <c r="E57" s="9">
        <v>-1100</v>
      </c>
      <c r="F57" s="9">
        <v>-21100</v>
      </c>
      <c r="G57" s="9">
        <v>-11100</v>
      </c>
      <c r="H57" s="32">
        <f t="shared" ref="H57:H61" si="8">SUM(D57:G57)</f>
        <v>-34400</v>
      </c>
    </row>
    <row r="58" spans="1:9" x14ac:dyDescent="0.2">
      <c r="A58" s="8" t="s">
        <v>45</v>
      </c>
      <c r="B58" s="9">
        <v>-1340</v>
      </c>
      <c r="C58" s="9">
        <v>0</v>
      </c>
      <c r="D58" s="32">
        <v>0</v>
      </c>
      <c r="E58" s="9">
        <v>0</v>
      </c>
      <c r="F58" s="9">
        <v>0</v>
      </c>
      <c r="G58" s="9">
        <v>0</v>
      </c>
      <c r="H58" s="32">
        <f t="shared" si="8"/>
        <v>0</v>
      </c>
    </row>
    <row r="59" spans="1:9" x14ac:dyDescent="0.2">
      <c r="A59" s="8" t="s">
        <v>46</v>
      </c>
      <c r="B59" s="9">
        <v>-6688</v>
      </c>
      <c r="C59" s="9">
        <v>-6517</v>
      </c>
      <c r="D59" s="32">
        <v>-7440</v>
      </c>
      <c r="E59" s="9">
        <v>-53843</v>
      </c>
      <c r="F59" s="9">
        <v>-50268</v>
      </c>
      <c r="G59" s="9">
        <v>-10638</v>
      </c>
      <c r="H59" s="32">
        <f t="shared" si="8"/>
        <v>-122189</v>
      </c>
    </row>
    <row r="60" spans="1:9" x14ac:dyDescent="0.2">
      <c r="A60" s="8" t="s">
        <v>47</v>
      </c>
      <c r="B60" s="9">
        <v>-23955</v>
      </c>
      <c r="C60" s="9">
        <v>-7800</v>
      </c>
      <c r="D60" s="32">
        <v>-8500</v>
      </c>
      <c r="E60" s="9">
        <v>-21860</v>
      </c>
      <c r="F60" s="9">
        <v>-9500</v>
      </c>
      <c r="G60" s="9">
        <v>-62600</v>
      </c>
      <c r="H60" s="32">
        <f t="shared" si="8"/>
        <v>-102460</v>
      </c>
    </row>
    <row r="61" spans="1:9" x14ac:dyDescent="0.2">
      <c r="A61" s="8" t="s">
        <v>48</v>
      </c>
      <c r="B61" s="9">
        <v>-253</v>
      </c>
      <c r="C61" s="9">
        <v>0</v>
      </c>
      <c r="D61" s="32">
        <v>0</v>
      </c>
      <c r="E61" s="9">
        <v>0</v>
      </c>
      <c r="F61" s="9">
        <v>0</v>
      </c>
      <c r="G61" s="9">
        <v>0</v>
      </c>
      <c r="H61" s="32">
        <f t="shared" si="8"/>
        <v>0</v>
      </c>
    </row>
    <row r="62" spans="1:9" x14ac:dyDescent="0.2">
      <c r="A62" s="11" t="s">
        <v>49</v>
      </c>
      <c r="B62" s="12">
        <f>SUM(B56:B61)</f>
        <v>-51180</v>
      </c>
      <c r="C62" s="12">
        <f t="shared" ref="C62:H62" si="9">SUM(C56:C61)</f>
        <v>-116951</v>
      </c>
      <c r="D62" s="33">
        <f t="shared" si="9"/>
        <v>-141700</v>
      </c>
      <c r="E62" s="12">
        <f t="shared" si="9"/>
        <v>-448251</v>
      </c>
      <c r="F62" s="12">
        <f t="shared" si="9"/>
        <v>-426500</v>
      </c>
      <c r="G62" s="12">
        <f t="shared" si="9"/>
        <v>-131600</v>
      </c>
      <c r="H62" s="33">
        <f t="shared" si="9"/>
        <v>-1148051</v>
      </c>
      <c r="I62" s="30" t="s">
        <v>72</v>
      </c>
    </row>
    <row r="63" spans="1:9" x14ac:dyDescent="0.2">
      <c r="A63" s="16"/>
      <c r="B63" s="6"/>
      <c r="C63" s="6"/>
      <c r="D63" s="34"/>
      <c r="E63" s="6"/>
      <c r="F63" s="6"/>
      <c r="G63" s="6"/>
      <c r="H63" s="34"/>
    </row>
    <row r="64" spans="1:9" x14ac:dyDescent="0.2">
      <c r="A64" s="17" t="s">
        <v>50</v>
      </c>
      <c r="B64" s="18"/>
      <c r="C64" s="18"/>
      <c r="D64" s="35"/>
      <c r="E64" s="18"/>
      <c r="F64" s="18"/>
      <c r="G64" s="18"/>
      <c r="H64" s="35"/>
    </row>
    <row r="65" spans="1:9" x14ac:dyDescent="0.2">
      <c r="A65" s="8" t="s">
        <v>51</v>
      </c>
      <c r="B65" s="9">
        <v>-3161</v>
      </c>
      <c r="C65" s="9">
        <v>0</v>
      </c>
      <c r="D65" s="32">
        <v>-3000</v>
      </c>
      <c r="E65" s="9">
        <v>-3000</v>
      </c>
      <c r="F65" s="9">
        <v>-3000</v>
      </c>
      <c r="G65" s="9">
        <v>-3000</v>
      </c>
      <c r="H65" s="32">
        <f t="shared" ref="H65:H67" si="10">SUM(D65:G65)</f>
        <v>-12000</v>
      </c>
    </row>
    <row r="66" spans="1:9" x14ac:dyDescent="0.2">
      <c r="A66" s="8" t="s">
        <v>52</v>
      </c>
      <c r="B66" s="9">
        <v>0</v>
      </c>
      <c r="C66" s="9">
        <v>0</v>
      </c>
      <c r="D66" s="32">
        <v>0</v>
      </c>
      <c r="E66" s="9">
        <v>0</v>
      </c>
      <c r="F66" s="9">
        <v>0</v>
      </c>
      <c r="G66" s="9">
        <v>0</v>
      </c>
      <c r="H66" s="32">
        <f t="shared" si="10"/>
        <v>0</v>
      </c>
    </row>
    <row r="67" spans="1:9" x14ac:dyDescent="0.2">
      <c r="A67" s="8" t="s">
        <v>53</v>
      </c>
      <c r="B67" s="9">
        <v>-11724</v>
      </c>
      <c r="C67" s="9">
        <v>-2000</v>
      </c>
      <c r="D67" s="32">
        <v>0</v>
      </c>
      <c r="E67" s="9">
        <v>0</v>
      </c>
      <c r="F67" s="9">
        <v>0</v>
      </c>
      <c r="G67" s="9">
        <v>0</v>
      </c>
      <c r="H67" s="32">
        <f t="shared" si="10"/>
        <v>0</v>
      </c>
    </row>
    <row r="68" spans="1:9" x14ac:dyDescent="0.2">
      <c r="A68" s="11" t="s">
        <v>54</v>
      </c>
      <c r="B68" s="12">
        <f>SUM(B65:B67)</f>
        <v>-14885</v>
      </c>
      <c r="C68" s="12">
        <f t="shared" ref="C68:H68" si="11">SUM(C65:C67)</f>
        <v>-2000</v>
      </c>
      <c r="D68" s="33">
        <f t="shared" si="11"/>
        <v>-3000</v>
      </c>
      <c r="E68" s="12">
        <f t="shared" si="11"/>
        <v>-3000</v>
      </c>
      <c r="F68" s="12">
        <f t="shared" si="11"/>
        <v>-3000</v>
      </c>
      <c r="G68" s="12">
        <f t="shared" si="11"/>
        <v>-3000</v>
      </c>
      <c r="H68" s="33">
        <f t="shared" si="11"/>
        <v>-12000</v>
      </c>
      <c r="I68" s="30" t="s">
        <v>72</v>
      </c>
    </row>
    <row r="69" spans="1:9" x14ac:dyDescent="0.2">
      <c r="A69" s="19"/>
      <c r="B69" s="20"/>
      <c r="C69" s="20"/>
      <c r="D69" s="38"/>
      <c r="E69" s="20"/>
      <c r="F69" s="20"/>
      <c r="G69" s="20"/>
      <c r="H69" s="38"/>
    </row>
    <row r="70" spans="1:9" x14ac:dyDescent="0.2">
      <c r="A70" s="21" t="s">
        <v>55</v>
      </c>
      <c r="B70" s="22">
        <f>+B53+B62+B68</f>
        <v>78419</v>
      </c>
      <c r="C70" s="22">
        <f t="shared" ref="C70:H70" si="12">+C53+C62+C68</f>
        <v>0</v>
      </c>
      <c r="D70" s="39">
        <f t="shared" si="12"/>
        <v>0</v>
      </c>
      <c r="E70" s="22">
        <f t="shared" si="12"/>
        <v>0</v>
      </c>
      <c r="F70" s="22">
        <f t="shared" si="12"/>
        <v>0</v>
      </c>
      <c r="G70" s="22">
        <f t="shared" si="12"/>
        <v>0</v>
      </c>
      <c r="H70" s="39">
        <f t="shared" si="12"/>
        <v>0</v>
      </c>
      <c r="I70" s="30" t="s">
        <v>72</v>
      </c>
    </row>
    <row r="73" spans="1:9" x14ac:dyDescent="0.2">
      <c r="A73" s="23" t="s">
        <v>56</v>
      </c>
      <c r="B73" s="24" t="s">
        <v>1</v>
      </c>
      <c r="C73" s="24" t="s">
        <v>2</v>
      </c>
      <c r="D73" s="44" t="s">
        <v>3</v>
      </c>
      <c r="E73" s="44"/>
      <c r="F73" s="44"/>
      <c r="G73" s="44"/>
      <c r="H73" s="25" t="s">
        <v>57</v>
      </c>
    </row>
    <row r="74" spans="1:9" x14ac:dyDescent="0.2">
      <c r="A74" s="26"/>
      <c r="B74" s="27">
        <v>2016</v>
      </c>
      <c r="C74" s="27">
        <v>2017</v>
      </c>
      <c r="D74" s="27">
        <v>2018</v>
      </c>
      <c r="E74" s="27">
        <v>2019</v>
      </c>
      <c r="F74" s="27">
        <v>2020</v>
      </c>
      <c r="G74" s="27">
        <v>2021</v>
      </c>
      <c r="H74" s="27" t="s">
        <v>58</v>
      </c>
    </row>
    <row r="75" spans="1:9" x14ac:dyDescent="0.2">
      <c r="A75" s="5" t="s">
        <v>59</v>
      </c>
      <c r="B75" s="6">
        <v>107017</v>
      </c>
      <c r="C75" s="6">
        <v>74251</v>
      </c>
      <c r="D75" s="34">
        <v>0</v>
      </c>
      <c r="E75" s="6">
        <v>0</v>
      </c>
      <c r="F75" s="6">
        <v>0</v>
      </c>
      <c r="G75" s="6">
        <v>0</v>
      </c>
      <c r="H75" s="32">
        <f>SUM(D75:G75)</f>
        <v>0</v>
      </c>
    </row>
    <row r="76" spans="1:9" x14ac:dyDescent="0.2">
      <c r="A76" s="8" t="s">
        <v>60</v>
      </c>
      <c r="B76" s="9">
        <v>0</v>
      </c>
      <c r="C76" s="9">
        <v>0</v>
      </c>
      <c r="D76" s="32">
        <v>2300</v>
      </c>
      <c r="E76" s="9">
        <v>2300</v>
      </c>
      <c r="F76" s="9">
        <v>2300</v>
      </c>
      <c r="G76" s="9">
        <v>2300</v>
      </c>
      <c r="H76" s="32">
        <f t="shared" ref="H76:H86" si="13">SUM(D76:G76)</f>
        <v>9200</v>
      </c>
    </row>
    <row r="77" spans="1:9" ht="24" x14ac:dyDescent="0.2">
      <c r="A77" s="8" t="s">
        <v>61</v>
      </c>
      <c r="B77" s="9">
        <v>0</v>
      </c>
      <c r="C77" s="9">
        <v>0</v>
      </c>
      <c r="D77" s="32">
        <v>0</v>
      </c>
      <c r="E77" s="9">
        <v>13151</v>
      </c>
      <c r="F77" s="9">
        <v>0</v>
      </c>
      <c r="G77" s="9">
        <v>0</v>
      </c>
      <c r="H77" s="32">
        <f t="shared" si="13"/>
        <v>13151</v>
      </c>
    </row>
    <row r="78" spans="1:9" x14ac:dyDescent="0.2">
      <c r="A78" s="8" t="s">
        <v>62</v>
      </c>
      <c r="B78" s="9">
        <v>0</v>
      </c>
      <c r="C78" s="9">
        <v>0</v>
      </c>
      <c r="D78" s="32">
        <v>5400</v>
      </c>
      <c r="E78" s="9">
        <v>4500</v>
      </c>
      <c r="F78" s="9">
        <v>4500</v>
      </c>
      <c r="G78" s="9">
        <v>4500</v>
      </c>
      <c r="H78" s="32">
        <f t="shared" si="13"/>
        <v>18900</v>
      </c>
    </row>
    <row r="79" spans="1:9" ht="24" x14ac:dyDescent="0.2">
      <c r="A79" s="8" t="s">
        <v>63</v>
      </c>
      <c r="B79" s="9">
        <v>0</v>
      </c>
      <c r="C79" s="9">
        <v>0</v>
      </c>
      <c r="D79" s="32">
        <v>2300</v>
      </c>
      <c r="E79" s="9">
        <v>340300</v>
      </c>
      <c r="F79" s="9">
        <v>337300</v>
      </c>
      <c r="G79" s="9">
        <v>0</v>
      </c>
      <c r="H79" s="32">
        <f t="shared" si="13"/>
        <v>679900</v>
      </c>
    </row>
    <row r="80" spans="1:9" x14ac:dyDescent="0.2">
      <c r="A80" s="8" t="s">
        <v>64</v>
      </c>
      <c r="B80" s="9">
        <v>0</v>
      </c>
      <c r="C80" s="9">
        <v>0</v>
      </c>
      <c r="D80" s="32">
        <v>5000</v>
      </c>
      <c r="E80" s="9">
        <v>5000</v>
      </c>
      <c r="F80" s="9">
        <v>5000</v>
      </c>
      <c r="G80" s="9">
        <v>5000</v>
      </c>
      <c r="H80" s="32">
        <f t="shared" si="13"/>
        <v>20000</v>
      </c>
    </row>
    <row r="81" spans="1:9" x14ac:dyDescent="0.2">
      <c r="A81" s="8" t="s">
        <v>65</v>
      </c>
      <c r="B81" s="9">
        <v>0</v>
      </c>
      <c r="C81" s="9">
        <v>0</v>
      </c>
      <c r="D81" s="32">
        <v>19300</v>
      </c>
      <c r="E81" s="9">
        <v>1000</v>
      </c>
      <c r="F81" s="9">
        <v>1000</v>
      </c>
      <c r="G81" s="9">
        <v>1000</v>
      </c>
      <c r="H81" s="32">
        <f t="shared" si="13"/>
        <v>22300</v>
      </c>
    </row>
    <row r="82" spans="1:9" x14ac:dyDescent="0.2">
      <c r="A82" s="8" t="s">
        <v>66</v>
      </c>
      <c r="B82" s="9">
        <v>0</v>
      </c>
      <c r="C82" s="9">
        <v>0</v>
      </c>
      <c r="D82" s="32">
        <v>20250</v>
      </c>
      <c r="E82" s="9">
        <v>8250</v>
      </c>
      <c r="F82" s="9">
        <v>2250</v>
      </c>
      <c r="G82" s="9">
        <v>2250</v>
      </c>
      <c r="H82" s="32">
        <f t="shared" si="13"/>
        <v>33000</v>
      </c>
    </row>
    <row r="83" spans="1:9" ht="24" x14ac:dyDescent="0.2">
      <c r="A83" s="8" t="s">
        <v>67</v>
      </c>
      <c r="B83" s="9">
        <v>0</v>
      </c>
      <c r="C83" s="9">
        <v>0</v>
      </c>
      <c r="D83" s="32">
        <v>7150</v>
      </c>
      <c r="E83" s="9">
        <v>650</v>
      </c>
      <c r="F83" s="9">
        <v>650</v>
      </c>
      <c r="G83" s="9">
        <v>42650</v>
      </c>
      <c r="H83" s="32">
        <f t="shared" si="13"/>
        <v>51100</v>
      </c>
    </row>
    <row r="84" spans="1:9" x14ac:dyDescent="0.2">
      <c r="A84" s="8" t="s">
        <v>68</v>
      </c>
      <c r="B84" s="9">
        <v>0</v>
      </c>
      <c r="C84" s="9">
        <v>0</v>
      </c>
      <c r="D84" s="32">
        <v>7500</v>
      </c>
      <c r="E84" s="9">
        <v>0</v>
      </c>
      <c r="F84" s="9">
        <v>0</v>
      </c>
      <c r="G84" s="9">
        <v>0</v>
      </c>
      <c r="H84" s="32">
        <f t="shared" si="13"/>
        <v>7500</v>
      </c>
    </row>
    <row r="85" spans="1:9" x14ac:dyDescent="0.2">
      <c r="A85" s="8" t="s">
        <v>69</v>
      </c>
      <c r="B85" s="9">
        <v>0</v>
      </c>
      <c r="C85" s="9">
        <v>0</v>
      </c>
      <c r="D85" s="32">
        <v>25000</v>
      </c>
      <c r="E85" s="9">
        <v>25000</v>
      </c>
      <c r="F85" s="9">
        <v>25000</v>
      </c>
      <c r="G85" s="9">
        <v>25000</v>
      </c>
      <c r="H85" s="32">
        <f t="shared" si="13"/>
        <v>100000</v>
      </c>
    </row>
    <row r="86" spans="1:9" x14ac:dyDescent="0.2">
      <c r="A86" s="8" t="s">
        <v>70</v>
      </c>
      <c r="B86" s="9">
        <v>0</v>
      </c>
      <c r="C86" s="9">
        <v>0</v>
      </c>
      <c r="D86" s="32">
        <v>4000</v>
      </c>
      <c r="E86" s="9">
        <v>4000</v>
      </c>
      <c r="F86" s="9">
        <v>4000</v>
      </c>
      <c r="G86" s="9">
        <v>4000</v>
      </c>
      <c r="H86" s="32">
        <f t="shared" si="13"/>
        <v>16000</v>
      </c>
    </row>
    <row r="87" spans="1:9" x14ac:dyDescent="0.2">
      <c r="A87" s="28" t="s">
        <v>71</v>
      </c>
      <c r="B87" s="29">
        <f>SUM(B75:B86)</f>
        <v>107017</v>
      </c>
      <c r="C87" s="29">
        <f t="shared" ref="C87:H87" si="14">SUM(C75:C86)</f>
        <v>74251</v>
      </c>
      <c r="D87" s="42">
        <f t="shared" si="14"/>
        <v>98200</v>
      </c>
      <c r="E87" s="29">
        <f t="shared" si="14"/>
        <v>404151</v>
      </c>
      <c r="F87" s="29">
        <f t="shared" si="14"/>
        <v>382000</v>
      </c>
      <c r="G87" s="29">
        <f t="shared" si="14"/>
        <v>86700</v>
      </c>
      <c r="H87" s="42">
        <f t="shared" si="14"/>
        <v>971051</v>
      </c>
      <c r="I87" s="30" t="s">
        <v>72</v>
      </c>
    </row>
  </sheetData>
  <mergeCells count="4">
    <mergeCell ref="D1:G1"/>
    <mergeCell ref="D31:G31"/>
    <mergeCell ref="D44:G44"/>
    <mergeCell ref="D73:G7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Bamble, Siljan og Skien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 Ellen Berg</dc:creator>
  <cp:lastModifiedBy>Jo Collier</cp:lastModifiedBy>
  <dcterms:created xsi:type="dcterms:W3CDTF">2017-11-02T15:28:16Z</dcterms:created>
  <dcterms:modified xsi:type="dcterms:W3CDTF">2017-11-24T12:39:33Z</dcterms:modified>
</cp:coreProperties>
</file>