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5coljo\Desktop\"/>
    </mc:Choice>
  </mc:AlternateContent>
  <bookViews>
    <workbookView xWindow="0" yWindow="0" windowWidth="28800" windowHeight="14100"/>
  </bookViews>
  <sheets>
    <sheet name="1a" sheetId="1" r:id="rId1"/>
    <sheet name="1b" sheetId="2" r:id="rId2"/>
    <sheet name="2a" sheetId="3" r:id="rId3"/>
    <sheet name="2b" sheetId="4" r:id="rId4"/>
  </sheets>
  <definedNames>
    <definedName name="_Toc55557861" localSheetId="0">'1a'!$A$1</definedName>
    <definedName name="_Toc55557862" localSheetId="1">'1b'!$A$1</definedName>
    <definedName name="_Toc55557863" localSheetId="2">'2a'!$A$1</definedName>
    <definedName name="_Toc55557864" localSheetId="3">'2b'!$A$1</definedName>
    <definedName name="_Toc55557865" localSheetId="3">'2b'!$A$19</definedName>
    <definedName name="_Toc55557866" localSheetId="3">'2b'!$A$28</definedName>
    <definedName name="_Toc55557867" localSheetId="3">'2b'!$A$37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B34" i="1"/>
  <c r="C32" i="1"/>
  <c r="D32" i="1"/>
  <c r="E32" i="1"/>
  <c r="F32" i="1"/>
  <c r="G32" i="1"/>
  <c r="B32" i="1"/>
  <c r="D26" i="1"/>
  <c r="E26" i="1"/>
  <c r="F26" i="1"/>
  <c r="G26" i="1"/>
  <c r="C26" i="1"/>
  <c r="B26" i="1"/>
  <c r="C22" i="1"/>
  <c r="D22" i="1"/>
  <c r="E22" i="1"/>
  <c r="F22" i="1"/>
  <c r="G22" i="1"/>
  <c r="B22" i="1"/>
  <c r="C15" i="1"/>
  <c r="D15" i="1"/>
  <c r="E15" i="1"/>
  <c r="F15" i="1"/>
  <c r="G15" i="1"/>
  <c r="B15" i="1"/>
  <c r="C14" i="1"/>
  <c r="D14" i="1"/>
  <c r="E14" i="1"/>
  <c r="F14" i="1"/>
  <c r="G14" i="1"/>
  <c r="B14" i="1"/>
  <c r="C10" i="1"/>
  <c r="D10" i="1"/>
  <c r="E10" i="1"/>
  <c r="F10" i="1"/>
  <c r="G10" i="1"/>
  <c r="B10" i="1"/>
  <c r="C8" i="1"/>
  <c r="D8" i="1"/>
  <c r="E8" i="1"/>
  <c r="F8" i="1"/>
  <c r="G8" i="1"/>
  <c r="B8" i="1"/>
  <c r="C12" i="2"/>
  <c r="D12" i="2"/>
  <c r="D20" i="2" s="1"/>
  <c r="E12" i="2"/>
  <c r="E20" i="2" s="1"/>
  <c r="F12" i="2"/>
  <c r="G12" i="2"/>
  <c r="F20" i="2"/>
  <c r="G20" i="2"/>
  <c r="C20" i="2"/>
  <c r="B20" i="2"/>
  <c r="B12" i="2"/>
  <c r="C32" i="3"/>
  <c r="D32" i="3"/>
  <c r="E32" i="3"/>
  <c r="F32" i="3"/>
  <c r="G32" i="3"/>
  <c r="B32" i="3"/>
  <c r="C30" i="3"/>
  <c r="D30" i="3"/>
  <c r="E30" i="3"/>
  <c r="F30" i="3"/>
  <c r="G30" i="3"/>
  <c r="B30" i="3"/>
  <c r="C24" i="3"/>
  <c r="D24" i="3"/>
  <c r="E24" i="3"/>
  <c r="F24" i="3"/>
  <c r="G24" i="3"/>
  <c r="B24" i="3"/>
  <c r="C18" i="3"/>
  <c r="D18" i="3"/>
  <c r="E18" i="3"/>
  <c r="F18" i="3"/>
  <c r="G18" i="3"/>
  <c r="B18" i="3"/>
  <c r="C9" i="3"/>
  <c r="D9" i="3"/>
  <c r="E9" i="3"/>
  <c r="F9" i="3"/>
  <c r="G9" i="3"/>
  <c r="B9" i="3"/>
  <c r="C44" i="4"/>
  <c r="D44" i="4"/>
  <c r="E44" i="4"/>
  <c r="F44" i="4"/>
  <c r="G44" i="4"/>
  <c r="B44" i="4"/>
  <c r="H41" i="4"/>
  <c r="H42" i="4"/>
  <c r="H43" i="4"/>
  <c r="H40" i="4"/>
  <c r="C35" i="4"/>
  <c r="D35" i="4"/>
  <c r="E35" i="4"/>
  <c r="F35" i="4"/>
  <c r="G35" i="4"/>
  <c r="B35" i="4"/>
  <c r="H32" i="4"/>
  <c r="H33" i="4"/>
  <c r="H34" i="4"/>
  <c r="H31" i="4"/>
  <c r="H22" i="4"/>
  <c r="H5" i="4"/>
  <c r="C26" i="4"/>
  <c r="D26" i="4"/>
  <c r="E26" i="4"/>
  <c r="F26" i="4"/>
  <c r="G26" i="4"/>
  <c r="B26" i="4"/>
  <c r="H23" i="4"/>
  <c r="H24" i="4"/>
  <c r="H25" i="4"/>
  <c r="C17" i="4"/>
  <c r="D17" i="4"/>
  <c r="E17" i="4"/>
  <c r="F17" i="4"/>
  <c r="G17" i="4"/>
  <c r="B17" i="4"/>
  <c r="H6" i="4"/>
  <c r="H7" i="4"/>
  <c r="H8" i="4"/>
  <c r="H9" i="4"/>
  <c r="H10" i="4"/>
  <c r="H11" i="4"/>
  <c r="H12" i="4"/>
  <c r="H13" i="4"/>
  <c r="H14" i="4"/>
  <c r="H15" i="4"/>
  <c r="H16" i="4"/>
  <c r="H4" i="4"/>
  <c r="H44" i="4" l="1"/>
  <c r="H26" i="4"/>
  <c r="H35" i="4"/>
  <c r="H17" i="4"/>
</calcChain>
</file>

<file path=xl/sharedStrings.xml><?xml version="1.0" encoding="utf-8"?>
<sst xmlns="http://schemas.openxmlformats.org/spreadsheetml/2006/main" count="153" uniqueCount="105">
  <si>
    <t>Beløp i 1000</t>
  </si>
  <si>
    <t>Regnskap  2019</t>
  </si>
  <si>
    <t>Oppr. budsjett 2020</t>
  </si>
  <si>
    <t>Øk.plan  2021</t>
  </si>
  <si>
    <t>Øk.plan  2022</t>
  </si>
  <si>
    <t>Øk.plan  2023</t>
  </si>
  <si>
    <t>Øk.plan  2024</t>
  </si>
  <si>
    <t>Rammetilskudd</t>
  </si>
  <si>
    <t>Inntekts- og formuesskatt</t>
  </si>
  <si>
    <t>Eiendomsskatt</t>
  </si>
  <si>
    <t>Andre generelle driftsinntekter</t>
  </si>
  <si>
    <t>Sum generelle driftsinntekter</t>
  </si>
  <si>
    <t>Korrigert sum bevilgninger drift, netto</t>
  </si>
  <si>
    <t>Avskrivinger</t>
  </si>
  <si>
    <t>Sum netto driftsutgifter</t>
  </si>
  <si>
    <t>Brutto driftsresultat</t>
  </si>
  <si>
    <t>Renteinntekter</t>
  </si>
  <si>
    <t>Utbytter</t>
  </si>
  <si>
    <t>Gevinster og tap på finansielle omløpsmidler</t>
  </si>
  <si>
    <t>Renteutgifter</t>
  </si>
  <si>
    <t>Avdrag på lån</t>
  </si>
  <si>
    <t>Netto finansutgifter</t>
  </si>
  <si>
    <t>Motpost avskrivninger</t>
  </si>
  <si>
    <t xml:space="preserve">Netto driftsresultat </t>
  </si>
  <si>
    <t>Overføring til investering</t>
  </si>
  <si>
    <t>Netto avsetninger til eller bruk av bundne driftsfond</t>
  </si>
  <si>
    <t>Netto avsetninger til eller bruk av disposisjonsfond</t>
  </si>
  <si>
    <t>Dekning av tidligere års merforbruk i driftsregnskapet</t>
  </si>
  <si>
    <t>Sum disponeringer eller dekning av netto driftsresultat</t>
  </si>
  <si>
    <t>Fremført til inndekning i senere år (merforbruk)</t>
  </si>
  <si>
    <t>Øk.plan 2021</t>
  </si>
  <si>
    <t>Øk.plan 2022</t>
  </si>
  <si>
    <t>Øk.plan 2023</t>
  </si>
  <si>
    <t>Øk.plan 2024</t>
  </si>
  <si>
    <t>Stabene</t>
  </si>
  <si>
    <t>Overordnet ledelse</t>
  </si>
  <si>
    <t>Teknikk og samfunnsutvikling</t>
  </si>
  <si>
    <t>Skole og barnehage</t>
  </si>
  <si>
    <t>Kultur og oppvekst</t>
  </si>
  <si>
    <t>Helse og omsorg</t>
  </si>
  <si>
    <t>Fellesutgifter</t>
  </si>
  <si>
    <t>Finansiering</t>
  </si>
  <si>
    <t>Sum bevilgninger drift, netto</t>
  </si>
  <si>
    <t>Herav:</t>
  </si>
  <si>
    <t>Netto renteutgifter og -inntekter</t>
  </si>
  <si>
    <t>Investeringer i varige driftsmidler</t>
  </si>
  <si>
    <t>Tilskudd til andres investeringer</t>
  </si>
  <si>
    <t>Investeringer i aksjer og andeler i selskaper</t>
  </si>
  <si>
    <t>Utlån av egne midler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</si>
  <si>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</si>
  <si>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</si>
  <si>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</si>
  <si>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</si>
  <si>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</si>
  <si>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</si>
  <si>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</si>
  <si>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</si>
  <si>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</si>
  <si>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</si>
  <si>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</si>
  <si>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</si>
  <si>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</si>
  <si>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</si>
  <si>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</si>
  <si>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avsetninger til eller bruk av bundne investeringsfond</t>
  </si>
  <si>
    <t>Netto avsetninger til eller bruk av ubundet investeringsfond</t>
  </si>
  <si>
    <t>Dekning av tidligere års udekket beløp</t>
  </si>
  <si>
    <t>Sum overføring fra drift og netto avsetninger</t>
  </si>
  <si>
    <t>Fremført til inndekning i senere år (udekket)</t>
  </si>
  <si>
    <t>Regnskap 2019</t>
  </si>
  <si>
    <t>Øk.plan Sum 2021-2024</t>
  </si>
  <si>
    <t>Beredskap og brannsikkerhet</t>
  </si>
  <si>
    <t>Kommunale utleieboliger, boligsosial handlingsplan</t>
  </si>
  <si>
    <t>Oppgradering kommunale bygg</t>
  </si>
  <si>
    <t>Utbygging Grasmyr, framtidas ungdomskole mv.</t>
  </si>
  <si>
    <t>IKT investeringer</t>
  </si>
  <si>
    <t>Større prosjekter vedtatt av kommunestyret</t>
  </si>
  <si>
    <t>Attraktivitet, miljø, friområder, mm.</t>
  </si>
  <si>
    <t>Næringsutvikling, næringstomter, næringsbygg</t>
  </si>
  <si>
    <t>Boligutvikling, boligtomter, boligbygging</t>
  </si>
  <si>
    <t>Vann, avløp, renovasjon</t>
  </si>
  <si>
    <t>Veg og trafikksikkerhet</t>
  </si>
  <si>
    <t>Investeringer finansiert av virksomhetenes egne driftsmidler</t>
  </si>
  <si>
    <t>Prosjektstruktur mangler</t>
  </si>
  <si>
    <t xml:space="preserve">Sum 2B </t>
  </si>
  <si>
    <t>KIR-1: Kirkelig Fellesråd investeringsramme</t>
  </si>
  <si>
    <t>KIR-3: Nødvendig vedlikehold kirkebygg (Langesund og Bamble</t>
  </si>
  <si>
    <t>KIR-2: Eik Gravlund</t>
  </si>
  <si>
    <t>KIR-4: HC- rampe Herre kirke</t>
  </si>
  <si>
    <t xml:space="preserve">Tilskudd til andres investeringer </t>
  </si>
  <si>
    <t>NÆR-2: Frier Vest</t>
  </si>
  <si>
    <t>FIN-3: Aksjer og andeler</t>
  </si>
  <si>
    <t>FIN-1: Egenkapitalinnskudd KLP: Egenkapitalinnskudd KLP</t>
  </si>
  <si>
    <t>FIN-3: Kapitalforhøyelse/eierskap Grenl./Vestf.Biogass ( og Greve Bestiller AS)</t>
  </si>
  <si>
    <t xml:space="preserve">Investeringer i aksjer og andeler i selskaper </t>
  </si>
  <si>
    <t>HUS-1: Startlån i Husbanken - utlån</t>
  </si>
  <si>
    <t>FIN-3: Lån til Skjærgårdshallen 28.6.19</t>
  </si>
  <si>
    <t>FIN-4: Lån til lege</t>
  </si>
  <si>
    <t>§5-5 Bevilgningsoversikter - investering (2B)</t>
  </si>
  <si>
    <t>2. Tilskudd til andres investeringer</t>
  </si>
  <si>
    <t>3. Investeringer i aksjer og andeler i selskaper</t>
  </si>
  <si>
    <t>4. Utlån av egne midler</t>
  </si>
  <si>
    <t>§5-5 Bevilgningsoversikter - investering (2A)</t>
  </si>
  <si>
    <t>§5-4 Sum bevilgninger drift, netto (1B)</t>
  </si>
  <si>
    <t>§5-4 Bevilgningsoversikter - drift (1A)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</si>
</sst>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000000"/>
      <name val="Calibri"/>
      <family val="2"/>
    </font>
    <font>
      <b/>
      <sz val="10"/>
      <color rgb="FF4F81BD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4F81BD"/>
      <name val="Calibri"/>
      <family val="2"/>
    </font>
    <font>
      <b/>
      <sz val="13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4" fillId="3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1" fillId="0" borderId="0" xfId="0" applyNumberFormat="1" applyFont="1"/>
    <xf numFmtId="0" fontId="5" fillId="2" borderId="0" xfId="0" applyFont="1" applyFill="1" applyBorder="1" applyAlignment="1">
      <alignment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4" fontId="4" fillId="4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righ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64" fontId="3" fillId="4" borderId="0" xfId="0" applyNumberFormat="1" applyFont="1" applyFill="1" applyAlignment="1">
      <alignment horizontal="right" vertical="center" wrapText="1"/>
    </xf>
    <xf numFmtId="164" fontId="5" fillId="4" borderId="0" xfId="0" applyNumberFormat="1" applyFont="1" applyFill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/>
  </sheetViews>
  <sheetFormatPr baseColWidth="10" defaultRowHeight="14.4" x14ac:dyDescent="0.3"/>
  <cols>
    <col min="1" max="1" width="31" customWidth="1"/>
    <col min="2" max="7" width="8.44140625" customWidth="1"/>
  </cols>
  <sheetData>
    <row r="1" spans="1:7" ht="17.399999999999999" x14ac:dyDescent="0.3">
      <c r="A1" s="11" t="s">
        <v>104</v>
      </c>
    </row>
    <row r="2" spans="1:7" x14ac:dyDescent="0.3">
      <c r="A2" s="1" t="s">
        <v>0</v>
      </c>
      <c r="B2" s="2"/>
      <c r="C2" s="2"/>
      <c r="D2" s="2"/>
      <c r="E2" s="2"/>
      <c r="F2" s="2"/>
      <c r="G2" s="2"/>
    </row>
    <row r="3" spans="1:7" ht="41.4" x14ac:dyDescent="0.3">
      <c r="A3" s="18"/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</row>
    <row r="4" spans="1:7" x14ac:dyDescent="0.3">
      <c r="A4" s="3" t="s">
        <v>7</v>
      </c>
      <c r="B4" s="5">
        <v>-379644</v>
      </c>
      <c r="C4" s="5">
        <v>-392797</v>
      </c>
      <c r="D4" s="6">
        <v>-395000</v>
      </c>
      <c r="E4" s="5">
        <v>-405000</v>
      </c>
      <c r="F4" s="5">
        <v>-415000</v>
      </c>
      <c r="G4" s="5">
        <v>-424000</v>
      </c>
    </row>
    <row r="5" spans="1:7" x14ac:dyDescent="0.3">
      <c r="A5" s="3" t="s">
        <v>8</v>
      </c>
      <c r="B5" s="5">
        <v>-395521</v>
      </c>
      <c r="C5" s="5">
        <v>-398609</v>
      </c>
      <c r="D5" s="12">
        <v>-412000</v>
      </c>
      <c r="E5" s="5">
        <v>-416000</v>
      </c>
      <c r="F5" s="5">
        <v>-419900</v>
      </c>
      <c r="G5" s="5">
        <v>-423800</v>
      </c>
    </row>
    <row r="6" spans="1:7" x14ac:dyDescent="0.3">
      <c r="A6" s="3" t="s">
        <v>9</v>
      </c>
      <c r="B6" s="5">
        <v>-74044</v>
      </c>
      <c r="C6" s="5">
        <v>-72891</v>
      </c>
      <c r="D6" s="12">
        <v>-79494</v>
      </c>
      <c r="E6" s="5">
        <v>-75800</v>
      </c>
      <c r="F6" s="5">
        <v>-72100</v>
      </c>
      <c r="G6" s="5">
        <v>-68300</v>
      </c>
    </row>
    <row r="7" spans="1:7" x14ac:dyDescent="0.3">
      <c r="A7" s="3" t="s">
        <v>10</v>
      </c>
      <c r="B7" s="5">
        <v>-3752</v>
      </c>
      <c r="C7" s="5">
        <v>-3886</v>
      </c>
      <c r="D7" s="12">
        <v>-2814</v>
      </c>
      <c r="E7" s="5">
        <v>-2795</v>
      </c>
      <c r="F7" s="5">
        <v>-2775</v>
      </c>
      <c r="G7" s="5">
        <v>-2756</v>
      </c>
    </row>
    <row r="8" spans="1:7" ht="15" thickBot="1" x14ac:dyDescent="0.35">
      <c r="A8" s="16" t="s">
        <v>11</v>
      </c>
      <c r="B8" s="14">
        <f>SUM(B4:B7)</f>
        <v>-852961</v>
      </c>
      <c r="C8" s="14">
        <f t="shared" ref="C8:G8" si="0">SUM(C4:C7)</f>
        <v>-868183</v>
      </c>
      <c r="D8" s="14">
        <f t="shared" si="0"/>
        <v>-889308</v>
      </c>
      <c r="E8" s="14">
        <f t="shared" si="0"/>
        <v>-899595</v>
      </c>
      <c r="F8" s="14">
        <f t="shared" si="0"/>
        <v>-909775</v>
      </c>
      <c r="G8" s="14">
        <f t="shared" si="0"/>
        <v>-918856</v>
      </c>
    </row>
    <row r="9" spans="1:7" x14ac:dyDescent="0.3">
      <c r="A9" s="3"/>
      <c r="B9" s="5"/>
      <c r="C9" s="5"/>
      <c r="D9" s="12"/>
      <c r="E9" s="5"/>
      <c r="F9" s="5"/>
      <c r="G9" s="5"/>
    </row>
    <row r="10" spans="1:7" ht="15" thickBot="1" x14ac:dyDescent="0.35">
      <c r="A10" s="16" t="s">
        <v>12</v>
      </c>
      <c r="B10" s="14">
        <f>+'1b'!B20</f>
        <v>799035</v>
      </c>
      <c r="C10" s="14">
        <f>+'1b'!C20</f>
        <v>837933</v>
      </c>
      <c r="D10" s="14">
        <f>+'1b'!D20</f>
        <v>848196</v>
      </c>
      <c r="E10" s="14">
        <f>+'1b'!E20</f>
        <v>834880</v>
      </c>
      <c r="F10" s="14">
        <f>+'1b'!F20</f>
        <v>831842</v>
      </c>
      <c r="G10" s="14">
        <f>+'1b'!G20</f>
        <v>821878</v>
      </c>
    </row>
    <row r="11" spans="1:7" x14ac:dyDescent="0.3">
      <c r="A11" s="3"/>
      <c r="B11" s="5"/>
      <c r="C11" s="5"/>
      <c r="D11" s="12"/>
      <c r="E11" s="5"/>
      <c r="F11" s="5"/>
      <c r="G11" s="5"/>
    </row>
    <row r="12" spans="1:7" x14ac:dyDescent="0.3">
      <c r="A12" s="3" t="s">
        <v>13</v>
      </c>
      <c r="B12" s="5">
        <v>56788</v>
      </c>
      <c r="C12" s="5">
        <v>59611</v>
      </c>
      <c r="D12" s="12">
        <v>69416</v>
      </c>
      <c r="E12" s="5">
        <v>73909</v>
      </c>
      <c r="F12" s="5">
        <v>92519</v>
      </c>
      <c r="G12" s="5">
        <v>89980</v>
      </c>
    </row>
    <row r="13" spans="1:7" x14ac:dyDescent="0.3">
      <c r="A13" s="3"/>
      <c r="B13" s="5"/>
      <c r="C13" s="5"/>
      <c r="D13" s="12"/>
      <c r="E13" s="5"/>
      <c r="F13" s="5"/>
      <c r="G13" s="5"/>
    </row>
    <row r="14" spans="1:7" ht="15" thickBot="1" x14ac:dyDescent="0.35">
      <c r="A14" s="16" t="s">
        <v>14</v>
      </c>
      <c r="B14" s="14">
        <f>+B10+B12</f>
        <v>855823</v>
      </c>
      <c r="C14" s="14">
        <f t="shared" ref="C14:G14" si="1">+C10+C12</f>
        <v>897544</v>
      </c>
      <c r="D14" s="14">
        <f t="shared" si="1"/>
        <v>917612</v>
      </c>
      <c r="E14" s="14">
        <f t="shared" si="1"/>
        <v>908789</v>
      </c>
      <c r="F14" s="14">
        <f t="shared" si="1"/>
        <v>924361</v>
      </c>
      <c r="G14" s="14">
        <f t="shared" si="1"/>
        <v>911858</v>
      </c>
    </row>
    <row r="15" spans="1:7" ht="15" thickBot="1" x14ac:dyDescent="0.35">
      <c r="A15" s="16" t="s">
        <v>15</v>
      </c>
      <c r="B15" s="14">
        <f>+B8+B14</f>
        <v>2862</v>
      </c>
      <c r="C15" s="14">
        <f t="shared" ref="C15:G15" si="2">+C8+C14</f>
        <v>29361</v>
      </c>
      <c r="D15" s="14">
        <f t="shared" si="2"/>
        <v>28304</v>
      </c>
      <c r="E15" s="14">
        <f t="shared" si="2"/>
        <v>9194</v>
      </c>
      <c r="F15" s="14">
        <f t="shared" si="2"/>
        <v>14586</v>
      </c>
      <c r="G15" s="14">
        <f t="shared" si="2"/>
        <v>-6998</v>
      </c>
    </row>
    <row r="16" spans="1:7" x14ac:dyDescent="0.3">
      <c r="A16" s="3"/>
      <c r="B16" s="5"/>
      <c r="C16" s="5"/>
      <c r="D16" s="12"/>
      <c r="E16" s="5"/>
      <c r="F16" s="5"/>
      <c r="G16" s="5"/>
    </row>
    <row r="17" spans="1:7" x14ac:dyDescent="0.3">
      <c r="A17" s="3" t="s">
        <v>16</v>
      </c>
      <c r="B17" s="5">
        <v>-8598</v>
      </c>
      <c r="C17" s="5">
        <v>-7750</v>
      </c>
      <c r="D17" s="12">
        <v>-7800</v>
      </c>
      <c r="E17" s="5">
        <v>-8690</v>
      </c>
      <c r="F17" s="5">
        <v>-10060</v>
      </c>
      <c r="G17" s="5">
        <v>-10760</v>
      </c>
    </row>
    <row r="18" spans="1:7" x14ac:dyDescent="0.3">
      <c r="A18" s="3" t="s">
        <v>17</v>
      </c>
      <c r="B18" s="5">
        <v>-9182</v>
      </c>
      <c r="C18" s="5">
        <v>-7900</v>
      </c>
      <c r="D18" s="12">
        <v>-7900</v>
      </c>
      <c r="E18" s="5">
        <v>-7900</v>
      </c>
      <c r="F18" s="5">
        <v>-7900</v>
      </c>
      <c r="G18" s="5">
        <v>-7900</v>
      </c>
    </row>
    <row r="19" spans="1:7" ht="24" x14ac:dyDescent="0.3">
      <c r="A19" s="3" t="s">
        <v>18</v>
      </c>
      <c r="B19" s="5">
        <v>-26138</v>
      </c>
      <c r="C19" s="5">
        <v>-12150</v>
      </c>
      <c r="D19" s="12">
        <v>-12005</v>
      </c>
      <c r="E19" s="5">
        <v>-11305</v>
      </c>
      <c r="F19" s="5">
        <v>-10605</v>
      </c>
      <c r="G19" s="5">
        <v>-10605</v>
      </c>
    </row>
    <row r="20" spans="1:7" x14ac:dyDescent="0.3">
      <c r="A20" s="3" t="s">
        <v>19</v>
      </c>
      <c r="B20" s="5">
        <v>24459</v>
      </c>
      <c r="C20" s="5">
        <v>33410</v>
      </c>
      <c r="D20" s="12">
        <v>29140</v>
      </c>
      <c r="E20" s="5">
        <v>31330</v>
      </c>
      <c r="F20" s="5">
        <v>34900</v>
      </c>
      <c r="G20" s="5">
        <v>36500</v>
      </c>
    </row>
    <row r="21" spans="1:7" x14ac:dyDescent="0.3">
      <c r="A21" s="3" t="s">
        <v>20</v>
      </c>
      <c r="B21" s="5">
        <v>39083</v>
      </c>
      <c r="C21" s="5">
        <v>40000</v>
      </c>
      <c r="D21" s="12">
        <v>55000</v>
      </c>
      <c r="E21" s="5">
        <v>59000</v>
      </c>
      <c r="F21" s="5">
        <v>57000</v>
      </c>
      <c r="G21" s="5">
        <v>54000</v>
      </c>
    </row>
    <row r="22" spans="1:7" ht="15" thickBot="1" x14ac:dyDescent="0.35">
      <c r="A22" s="16" t="s">
        <v>21</v>
      </c>
      <c r="B22" s="14">
        <f>SUM(B17:B21)</f>
        <v>19624</v>
      </c>
      <c r="C22" s="14">
        <f t="shared" ref="C22:G22" si="3">SUM(C17:C21)</f>
        <v>45610</v>
      </c>
      <c r="D22" s="14">
        <f t="shared" si="3"/>
        <v>56435</v>
      </c>
      <c r="E22" s="14">
        <f t="shared" si="3"/>
        <v>62435</v>
      </c>
      <c r="F22" s="14">
        <f t="shared" si="3"/>
        <v>63335</v>
      </c>
      <c r="G22" s="14">
        <f t="shared" si="3"/>
        <v>61235</v>
      </c>
    </row>
    <row r="23" spans="1:7" x14ac:dyDescent="0.3">
      <c r="A23" s="3"/>
      <c r="B23" s="5"/>
      <c r="C23" s="5"/>
      <c r="D23" s="12"/>
      <c r="E23" s="5"/>
      <c r="F23" s="5"/>
      <c r="G23" s="5"/>
    </row>
    <row r="24" spans="1:7" x14ac:dyDescent="0.3">
      <c r="A24" s="3" t="s">
        <v>22</v>
      </c>
      <c r="B24" s="5">
        <v>-56788</v>
      </c>
      <c r="C24" s="5">
        <v>-59611</v>
      </c>
      <c r="D24" s="12">
        <v>-69416</v>
      </c>
      <c r="E24" s="5">
        <v>-73909</v>
      </c>
      <c r="F24" s="5">
        <v>-92519</v>
      </c>
      <c r="G24" s="5">
        <v>-89980</v>
      </c>
    </row>
    <row r="25" spans="1:7" x14ac:dyDescent="0.3">
      <c r="A25" s="3"/>
      <c r="B25" s="5"/>
      <c r="C25" s="5"/>
      <c r="D25" s="12"/>
      <c r="E25" s="5"/>
      <c r="F25" s="5"/>
      <c r="G25" s="5"/>
    </row>
    <row r="26" spans="1:7" ht="15" thickBot="1" x14ac:dyDescent="0.35">
      <c r="A26" s="16" t="s">
        <v>23</v>
      </c>
      <c r="B26" s="14">
        <f>+B15+B22+B24</f>
        <v>-34302</v>
      </c>
      <c r="C26" s="14">
        <f>+C15+C22+C24</f>
        <v>15360</v>
      </c>
      <c r="D26" s="14">
        <f t="shared" ref="D26:G26" si="4">+D15+D22+D24</f>
        <v>15323</v>
      </c>
      <c r="E26" s="14">
        <f t="shared" si="4"/>
        <v>-2280</v>
      </c>
      <c r="F26" s="14">
        <f t="shared" si="4"/>
        <v>-14598</v>
      </c>
      <c r="G26" s="14">
        <f t="shared" si="4"/>
        <v>-35743</v>
      </c>
    </row>
    <row r="27" spans="1:7" x14ac:dyDescent="0.3">
      <c r="A27" s="3"/>
      <c r="B27" s="5"/>
      <c r="C27" s="5"/>
      <c r="D27" s="12"/>
      <c r="E27" s="5"/>
      <c r="F27" s="5"/>
      <c r="G27" s="5"/>
    </row>
    <row r="28" spans="1:7" x14ac:dyDescent="0.3">
      <c r="A28" s="3" t="s">
        <v>24</v>
      </c>
      <c r="B28" s="5">
        <v>4191</v>
      </c>
      <c r="C28" s="5">
        <v>3090</v>
      </c>
      <c r="D28" s="12">
        <v>3222</v>
      </c>
      <c r="E28" s="5">
        <v>3222</v>
      </c>
      <c r="F28" s="5">
        <v>3222</v>
      </c>
      <c r="G28" s="5">
        <v>3222</v>
      </c>
    </row>
    <row r="29" spans="1:7" ht="24" x14ac:dyDescent="0.3">
      <c r="A29" s="3" t="s">
        <v>25</v>
      </c>
      <c r="B29" s="5">
        <v>-6197</v>
      </c>
      <c r="C29" s="5">
        <v>-731</v>
      </c>
      <c r="D29" s="12">
        <v>8</v>
      </c>
      <c r="E29" s="5">
        <v>1200</v>
      </c>
      <c r="F29" s="5">
        <v>1040</v>
      </c>
      <c r="G29" s="5">
        <v>290</v>
      </c>
    </row>
    <row r="30" spans="1:7" ht="24" x14ac:dyDescent="0.3">
      <c r="A30" s="3" t="s">
        <v>26</v>
      </c>
      <c r="B30" s="5">
        <v>26288</v>
      </c>
      <c r="C30" s="5">
        <v>-17719</v>
      </c>
      <c r="D30" s="12">
        <v>-18553</v>
      </c>
      <c r="E30" s="5">
        <v>-2142</v>
      </c>
      <c r="F30" s="5">
        <v>10336</v>
      </c>
      <c r="G30" s="5">
        <v>32231</v>
      </c>
    </row>
    <row r="31" spans="1:7" ht="24" x14ac:dyDescent="0.3">
      <c r="A31" s="3" t="s">
        <v>27</v>
      </c>
      <c r="B31" s="5">
        <v>0</v>
      </c>
      <c r="C31" s="5">
        <v>0</v>
      </c>
      <c r="D31" s="12">
        <v>0</v>
      </c>
      <c r="E31" s="5">
        <v>0</v>
      </c>
      <c r="F31" s="5">
        <v>0</v>
      </c>
      <c r="G31" s="5">
        <v>0</v>
      </c>
    </row>
    <row r="32" spans="1:7" ht="24.6" thickBot="1" x14ac:dyDescent="0.35">
      <c r="A32" s="16" t="s">
        <v>28</v>
      </c>
      <c r="B32" s="14">
        <f>SUM(B28:B31)</f>
        <v>24282</v>
      </c>
      <c r="C32" s="14">
        <f t="shared" ref="C32:G32" si="5">SUM(C28:C31)</f>
        <v>-15360</v>
      </c>
      <c r="D32" s="14">
        <f t="shared" si="5"/>
        <v>-15323</v>
      </c>
      <c r="E32" s="14">
        <f t="shared" si="5"/>
        <v>2280</v>
      </c>
      <c r="F32" s="14">
        <f t="shared" si="5"/>
        <v>14598</v>
      </c>
      <c r="G32" s="14">
        <f t="shared" si="5"/>
        <v>35743</v>
      </c>
    </row>
    <row r="33" spans="1:7" x14ac:dyDescent="0.3">
      <c r="A33" s="3"/>
      <c r="B33" s="5"/>
      <c r="C33" s="5"/>
      <c r="D33" s="12"/>
      <c r="E33" s="5"/>
      <c r="F33" s="5"/>
      <c r="G33" s="5"/>
    </row>
    <row r="34" spans="1:7" ht="24.6" thickBot="1" x14ac:dyDescent="0.35">
      <c r="A34" s="17" t="s">
        <v>29</v>
      </c>
      <c r="B34" s="15">
        <f>+B26+B32</f>
        <v>-10020</v>
      </c>
      <c r="C34" s="15">
        <f t="shared" ref="C34:G34" si="6">+C26+C32</f>
        <v>0</v>
      </c>
      <c r="D34" s="15">
        <f t="shared" si="6"/>
        <v>0</v>
      </c>
      <c r="E34" s="15">
        <f t="shared" si="6"/>
        <v>0</v>
      </c>
      <c r="F34" s="15">
        <f t="shared" si="6"/>
        <v>0</v>
      </c>
      <c r="G34" s="15">
        <f t="shared" si="6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/>
  </sheetViews>
  <sheetFormatPr baseColWidth="10" defaultRowHeight="14.4" x14ac:dyDescent="0.3"/>
  <cols>
    <col min="1" max="1" width="31" customWidth="1"/>
    <col min="2" max="7" width="8.44140625" customWidth="1"/>
  </cols>
  <sheetData>
    <row r="1" spans="1:7" ht="17.399999999999999" x14ac:dyDescent="0.3">
      <c r="A1" s="11" t="s">
        <v>103</v>
      </c>
    </row>
    <row r="2" spans="1:7" x14ac:dyDescent="0.3">
      <c r="A2" s="1" t="s">
        <v>0</v>
      </c>
      <c r="B2" s="2"/>
      <c r="C2" s="2"/>
      <c r="D2" s="2"/>
      <c r="E2" s="2"/>
      <c r="F2" s="2"/>
      <c r="G2" s="2"/>
    </row>
    <row r="3" spans="1:7" ht="41.4" x14ac:dyDescent="0.3">
      <c r="A3" s="18"/>
      <c r="B3" s="13" t="s">
        <v>1</v>
      </c>
      <c r="C3" s="13" t="s">
        <v>2</v>
      </c>
      <c r="D3" s="13" t="s">
        <v>30</v>
      </c>
      <c r="E3" s="13" t="s">
        <v>31</v>
      </c>
      <c r="F3" s="13" t="s">
        <v>32</v>
      </c>
      <c r="G3" s="13" t="s">
        <v>33</v>
      </c>
    </row>
    <row r="4" spans="1:7" x14ac:dyDescent="0.3">
      <c r="A4" s="3" t="s">
        <v>34</v>
      </c>
      <c r="B4" s="5">
        <v>75407</v>
      </c>
      <c r="C4" s="5">
        <v>73961</v>
      </c>
      <c r="D4" s="6">
        <v>76750</v>
      </c>
      <c r="E4" s="5">
        <v>74882</v>
      </c>
      <c r="F4" s="5">
        <v>73014</v>
      </c>
      <c r="G4" s="5">
        <v>71146</v>
      </c>
    </row>
    <row r="5" spans="1:7" x14ac:dyDescent="0.3">
      <c r="A5" s="3" t="s">
        <v>35</v>
      </c>
      <c r="B5" s="5">
        <v>14476</v>
      </c>
      <c r="C5" s="5">
        <v>14694</v>
      </c>
      <c r="D5" s="6">
        <v>16018</v>
      </c>
      <c r="E5" s="5">
        <v>14228</v>
      </c>
      <c r="F5" s="5">
        <v>13907</v>
      </c>
      <c r="G5" s="5">
        <v>13586</v>
      </c>
    </row>
    <row r="6" spans="1:7" x14ac:dyDescent="0.3">
      <c r="A6" s="3" t="s">
        <v>36</v>
      </c>
      <c r="B6" s="5">
        <v>59120</v>
      </c>
      <c r="C6" s="5">
        <v>55523</v>
      </c>
      <c r="D6" s="6">
        <v>53819</v>
      </c>
      <c r="E6" s="5">
        <v>51071</v>
      </c>
      <c r="F6" s="5">
        <v>53398</v>
      </c>
      <c r="G6" s="5">
        <v>49558</v>
      </c>
    </row>
    <row r="7" spans="1:7" x14ac:dyDescent="0.3">
      <c r="A7" s="3" t="s">
        <v>37</v>
      </c>
      <c r="B7" s="5">
        <v>255090</v>
      </c>
      <c r="C7" s="5">
        <v>256979</v>
      </c>
      <c r="D7" s="6">
        <v>261421</v>
      </c>
      <c r="E7" s="5">
        <v>254276</v>
      </c>
      <c r="F7" s="5">
        <v>247795</v>
      </c>
      <c r="G7" s="5">
        <v>239796</v>
      </c>
    </row>
    <row r="8" spans="1:7" x14ac:dyDescent="0.3">
      <c r="A8" s="3" t="s">
        <v>38</v>
      </c>
      <c r="B8" s="5">
        <v>91910</v>
      </c>
      <c r="C8" s="5">
        <v>92874</v>
      </c>
      <c r="D8" s="6">
        <v>91367</v>
      </c>
      <c r="E8" s="5">
        <v>89228</v>
      </c>
      <c r="F8" s="5">
        <v>87189</v>
      </c>
      <c r="G8" s="5">
        <v>85150</v>
      </c>
    </row>
    <row r="9" spans="1:7" x14ac:dyDescent="0.3">
      <c r="A9" s="3" t="s">
        <v>39</v>
      </c>
      <c r="B9" s="5">
        <v>301463</v>
      </c>
      <c r="C9" s="5">
        <v>321847</v>
      </c>
      <c r="D9" s="6">
        <v>328806</v>
      </c>
      <c r="E9" s="5">
        <v>319472</v>
      </c>
      <c r="F9" s="5">
        <v>311656</v>
      </c>
      <c r="G9" s="5">
        <v>304109</v>
      </c>
    </row>
    <row r="10" spans="1:7" x14ac:dyDescent="0.3">
      <c r="A10" s="3" t="s">
        <v>40</v>
      </c>
      <c r="B10" s="5">
        <v>-3038</v>
      </c>
      <c r="C10" s="5">
        <v>16877</v>
      </c>
      <c r="D10" s="6">
        <v>19877</v>
      </c>
      <c r="E10" s="5">
        <v>32777</v>
      </c>
      <c r="F10" s="5">
        <v>45777</v>
      </c>
      <c r="G10" s="5">
        <v>58677</v>
      </c>
    </row>
    <row r="11" spans="1:7" x14ac:dyDescent="0.3">
      <c r="A11" s="3" t="s">
        <v>41</v>
      </c>
      <c r="B11" s="5">
        <v>2486</v>
      </c>
      <c r="C11" s="5">
        <v>631</v>
      </c>
      <c r="D11" s="12">
        <v>748</v>
      </c>
      <c r="E11" s="5">
        <v>748</v>
      </c>
      <c r="F11" s="5">
        <v>748</v>
      </c>
      <c r="G11" s="5">
        <v>748</v>
      </c>
    </row>
    <row r="12" spans="1:7" ht="15" thickBot="1" x14ac:dyDescent="0.35">
      <c r="A12" s="17" t="s">
        <v>42</v>
      </c>
      <c r="B12" s="15">
        <f>SUM(B4:B11)</f>
        <v>796914</v>
      </c>
      <c r="C12" s="15">
        <f t="shared" ref="C12:G12" si="0">SUM(C4:C11)</f>
        <v>833386</v>
      </c>
      <c r="D12" s="15">
        <f t="shared" si="0"/>
        <v>848806</v>
      </c>
      <c r="E12" s="15">
        <f t="shared" si="0"/>
        <v>836682</v>
      </c>
      <c r="F12" s="15">
        <f t="shared" si="0"/>
        <v>833484</v>
      </c>
      <c r="G12" s="15">
        <f t="shared" si="0"/>
        <v>822770</v>
      </c>
    </row>
    <row r="13" spans="1:7" x14ac:dyDescent="0.3">
      <c r="A13" s="3"/>
      <c r="B13" s="5"/>
      <c r="C13" s="5"/>
      <c r="D13" s="12"/>
      <c r="E13" s="5"/>
      <c r="F13" s="5"/>
      <c r="G13" s="5"/>
    </row>
    <row r="14" spans="1:7" x14ac:dyDescent="0.3">
      <c r="A14" s="3" t="s">
        <v>43</v>
      </c>
      <c r="B14" s="5"/>
      <c r="C14" s="5"/>
      <c r="D14" s="12"/>
      <c r="E14" s="5"/>
      <c r="F14" s="5"/>
      <c r="G14" s="5"/>
    </row>
    <row r="15" spans="1:7" x14ac:dyDescent="0.3">
      <c r="A15" s="3" t="s">
        <v>13</v>
      </c>
      <c r="B15" s="5">
        <v>0</v>
      </c>
      <c r="C15" s="5">
        <v>0</v>
      </c>
      <c r="D15" s="12">
        <v>0</v>
      </c>
      <c r="E15" s="5">
        <v>0</v>
      </c>
      <c r="F15" s="5">
        <v>0</v>
      </c>
      <c r="G15" s="5">
        <v>0</v>
      </c>
    </row>
    <row r="16" spans="1:7" x14ac:dyDescent="0.3">
      <c r="A16" s="3" t="s">
        <v>44</v>
      </c>
      <c r="B16" s="5">
        <v>-49</v>
      </c>
      <c r="C16" s="5">
        <v>0</v>
      </c>
      <c r="D16" s="12">
        <v>0</v>
      </c>
      <c r="E16" s="5">
        <v>0</v>
      </c>
      <c r="F16" s="5">
        <v>0</v>
      </c>
      <c r="G16" s="5">
        <v>0</v>
      </c>
    </row>
    <row r="17" spans="1:7" x14ac:dyDescent="0.3">
      <c r="A17" s="3" t="s">
        <v>24</v>
      </c>
      <c r="B17" s="5">
        <v>1143</v>
      </c>
      <c r="C17" s="5">
        <v>0</v>
      </c>
      <c r="D17" s="12">
        <v>0</v>
      </c>
      <c r="E17" s="5">
        <v>0</v>
      </c>
      <c r="F17" s="5">
        <v>0</v>
      </c>
      <c r="G17" s="5">
        <v>0</v>
      </c>
    </row>
    <row r="18" spans="1:7" ht="24" x14ac:dyDescent="0.3">
      <c r="A18" s="3" t="s">
        <v>25</v>
      </c>
      <c r="B18" s="5">
        <v>-6208</v>
      </c>
      <c r="C18" s="5">
        <v>-731</v>
      </c>
      <c r="D18" s="12">
        <v>8</v>
      </c>
      <c r="E18" s="5">
        <v>1200</v>
      </c>
      <c r="F18" s="5">
        <v>1040</v>
      </c>
      <c r="G18" s="5">
        <v>290</v>
      </c>
    </row>
    <row r="19" spans="1:7" ht="24" x14ac:dyDescent="0.3">
      <c r="A19" s="3" t="s">
        <v>26</v>
      </c>
      <c r="B19" s="5">
        <v>2993</v>
      </c>
      <c r="C19" s="5">
        <v>-3816</v>
      </c>
      <c r="D19" s="12">
        <v>602</v>
      </c>
      <c r="E19" s="5">
        <v>602</v>
      </c>
      <c r="F19" s="5">
        <v>602</v>
      </c>
      <c r="G19" s="5">
        <v>602</v>
      </c>
    </row>
    <row r="20" spans="1:7" ht="15" thickBot="1" x14ac:dyDescent="0.35">
      <c r="A20" s="17" t="s">
        <v>12</v>
      </c>
      <c r="B20" s="15">
        <f>+B12-B15-B16-B17-B18-B19</f>
        <v>799035</v>
      </c>
      <c r="C20" s="15">
        <f>+C12-C15-C16-C17-C18-C19</f>
        <v>837933</v>
      </c>
      <c r="D20" s="15">
        <f t="shared" ref="D20:G20" si="1">+D12-D15-D16-D17-D18-D19</f>
        <v>848196</v>
      </c>
      <c r="E20" s="15">
        <f t="shared" si="1"/>
        <v>834880</v>
      </c>
      <c r="F20" s="15">
        <f t="shared" si="1"/>
        <v>831842</v>
      </c>
      <c r="G20" s="15">
        <f t="shared" si="1"/>
        <v>821878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/>
  </sheetViews>
  <sheetFormatPr baseColWidth="10" defaultRowHeight="14.4" x14ac:dyDescent="0.3"/>
  <cols>
    <col min="1" max="1" width="31" customWidth="1"/>
    <col min="2" max="7" width="8.44140625" customWidth="1"/>
  </cols>
  <sheetData>
    <row r="1" spans="1:7" ht="17.399999999999999" x14ac:dyDescent="0.3">
      <c r="A1" s="11" t="s">
        <v>102</v>
      </c>
    </row>
    <row r="2" spans="1:7" x14ac:dyDescent="0.3">
      <c r="A2" s="1" t="s">
        <v>0</v>
      </c>
      <c r="B2" s="2"/>
      <c r="C2" s="2"/>
      <c r="D2" s="2"/>
      <c r="E2" s="2"/>
      <c r="F2" s="2"/>
      <c r="G2" s="2"/>
    </row>
    <row r="3" spans="1:7" ht="41.4" x14ac:dyDescent="0.3">
      <c r="A3" s="18"/>
      <c r="B3" s="13" t="s">
        <v>1</v>
      </c>
      <c r="C3" s="13" t="s">
        <v>2</v>
      </c>
      <c r="D3" s="13" t="s">
        <v>30</v>
      </c>
      <c r="E3" s="13" t="s">
        <v>31</v>
      </c>
      <c r="F3" s="13" t="s">
        <v>32</v>
      </c>
      <c r="G3" s="13" t="s">
        <v>33</v>
      </c>
    </row>
    <row r="4" spans="1:7" x14ac:dyDescent="0.3">
      <c r="A4" s="3" t="s">
        <v>45</v>
      </c>
      <c r="B4" s="5">
        <v>303272</v>
      </c>
      <c r="C4" s="5">
        <v>454349</v>
      </c>
      <c r="D4" s="12">
        <v>170790</v>
      </c>
      <c r="E4" s="5">
        <v>139240</v>
      </c>
      <c r="F4" s="5">
        <v>63940</v>
      </c>
      <c r="G4" s="5">
        <v>63940</v>
      </c>
    </row>
    <row r="5" spans="1:7" x14ac:dyDescent="0.3">
      <c r="A5" s="3" t="s">
        <v>46</v>
      </c>
      <c r="B5" s="5">
        <v>24953</v>
      </c>
      <c r="C5" s="5">
        <v>1000</v>
      </c>
      <c r="D5" s="12">
        <v>1000</v>
      </c>
      <c r="E5" s="5">
        <v>1000</v>
      </c>
      <c r="F5" s="5">
        <v>1000</v>
      </c>
      <c r="G5" s="5">
        <v>1000</v>
      </c>
    </row>
    <row r="6" spans="1:7" x14ac:dyDescent="0.3">
      <c r="A6" s="3" t="s">
        <v>47</v>
      </c>
      <c r="B6" s="5">
        <v>3929</v>
      </c>
      <c r="C6" s="5">
        <v>3090</v>
      </c>
      <c r="D6" s="12">
        <v>23222</v>
      </c>
      <c r="E6" s="5">
        <v>23222</v>
      </c>
      <c r="F6" s="5">
        <v>3222</v>
      </c>
      <c r="G6" s="5">
        <v>3222</v>
      </c>
    </row>
    <row r="7" spans="1:7" x14ac:dyDescent="0.3">
      <c r="A7" s="3" t="s">
        <v>48</v>
      </c>
      <c r="B7" s="5">
        <v>47630</v>
      </c>
      <c r="C7" s="5">
        <v>50000</v>
      </c>
      <c r="D7" s="12">
        <v>0</v>
      </c>
      <c r="E7" s="5">
        <v>0</v>
      </c>
      <c r="F7" s="5">
        <v>0</v>
      </c>
      <c r="G7" s="5">
        <v>0</v>
      </c>
    </row>
    <row r="8" spans="1:7" x14ac:dyDescent="0.3">
      <c r="A8" s="3" t="s">
        <v>20</v>
      </c>
      <c r="B8" s="5">
        <v>34084</v>
      </c>
      <c r="C8" s="5">
        <v>10800</v>
      </c>
      <c r="D8" s="12">
        <v>0</v>
      </c>
      <c r="E8" s="5">
        <v>0</v>
      </c>
      <c r="F8" s="5">
        <v>0</v>
      </c>
      <c r="G8" s="5">
        <v>0</v>
      </c>
    </row>
    <row r="9" spans="1:7" ht="15" thickBot="1" x14ac:dyDescent="0.35">
      <c r="A9" s="16" t="s">
        <v>49</v>
      </c>
      <c r="B9" s="14">
        <f>SUM(B4:B8)</f>
        <v>413868</v>
      </c>
      <c r="C9" s="14">
        <f t="shared" ref="C9:G9" si="0">SUM(C4:C8)</f>
        <v>519239</v>
      </c>
      <c r="D9" s="14">
        <f t="shared" si="0"/>
        <v>195012</v>
      </c>
      <c r="E9" s="14">
        <f t="shared" si="0"/>
        <v>163462</v>
      </c>
      <c r="F9" s="14">
        <f t="shared" si="0"/>
        <v>68162</v>
      </c>
      <c r="G9" s="14">
        <f t="shared" si="0"/>
        <v>68162</v>
      </c>
    </row>
    <row r="10" spans="1:7" x14ac:dyDescent="0.3">
      <c r="A10" s="3"/>
      <c r="B10" s="5"/>
      <c r="C10" s="5"/>
      <c r="D10" s="12"/>
      <c r="E10" s="5"/>
      <c r="F10" s="5"/>
      <c r="G10" s="5"/>
    </row>
    <row r="11" spans="1:7" x14ac:dyDescent="0.3">
      <c r="A11" s="3" t="s">
        <v>50</v>
      </c>
      <c r="B11" s="5">
        <v>-52329</v>
      </c>
      <c r="C11" s="5">
        <v>-70235</v>
      </c>
      <c r="D11" s="12">
        <v>-21265</v>
      </c>
      <c r="E11" s="5">
        <v>-8884</v>
      </c>
      <c r="F11" s="5">
        <v>-5444</v>
      </c>
      <c r="G11" s="5">
        <v>-5444</v>
      </c>
    </row>
    <row r="12" spans="1:7" x14ac:dyDescent="0.3">
      <c r="A12" s="3" t="s">
        <v>51</v>
      </c>
      <c r="B12" s="5">
        <v>-2522</v>
      </c>
      <c r="C12" s="5">
        <v>-4400</v>
      </c>
      <c r="D12" s="12">
        <v>-57700</v>
      </c>
      <c r="E12" s="5">
        <v>0</v>
      </c>
      <c r="F12" s="5">
        <v>0</v>
      </c>
      <c r="G12" s="5">
        <v>0</v>
      </c>
    </row>
    <row r="13" spans="1:7" x14ac:dyDescent="0.3">
      <c r="A13" s="3" t="s">
        <v>52</v>
      </c>
      <c r="B13" s="5">
        <v>-16632</v>
      </c>
      <c r="C13" s="5">
        <v>-11250</v>
      </c>
      <c r="D13" s="12">
        <v>-32300</v>
      </c>
      <c r="E13" s="5">
        <v>-32000</v>
      </c>
      <c r="F13" s="5">
        <v>-32000</v>
      </c>
      <c r="G13" s="5">
        <v>-10000</v>
      </c>
    </row>
    <row r="14" spans="1:7" x14ac:dyDescent="0.3">
      <c r="A14" s="3" t="s">
        <v>53</v>
      </c>
      <c r="B14" s="5">
        <v>-8</v>
      </c>
      <c r="C14" s="5">
        <v>0</v>
      </c>
      <c r="D14" s="12">
        <v>0</v>
      </c>
      <c r="E14" s="5">
        <v>0</v>
      </c>
      <c r="F14" s="5">
        <v>0</v>
      </c>
      <c r="G14" s="5">
        <v>0</v>
      </c>
    </row>
    <row r="15" spans="1:7" x14ac:dyDescent="0.3">
      <c r="A15" s="3" t="s">
        <v>54</v>
      </c>
      <c r="B15" s="5">
        <v>8</v>
      </c>
      <c r="C15" s="5">
        <v>0</v>
      </c>
      <c r="D15" s="12">
        <v>0</v>
      </c>
      <c r="E15" s="5">
        <v>0</v>
      </c>
      <c r="F15" s="5">
        <v>0</v>
      </c>
      <c r="G15" s="5">
        <v>0</v>
      </c>
    </row>
    <row r="16" spans="1:7" x14ac:dyDescent="0.3">
      <c r="A16" s="3" t="s">
        <v>55</v>
      </c>
      <c r="B16" s="5">
        <v>-20879</v>
      </c>
      <c r="C16" s="5">
        <v>-10800</v>
      </c>
      <c r="D16" s="12">
        <v>0</v>
      </c>
      <c r="E16" s="5">
        <v>0</v>
      </c>
      <c r="F16" s="5">
        <v>0</v>
      </c>
      <c r="G16" s="5">
        <v>0</v>
      </c>
    </row>
    <row r="17" spans="1:7" x14ac:dyDescent="0.3">
      <c r="A17" s="3" t="s">
        <v>56</v>
      </c>
      <c r="B17" s="5">
        <v>-272926</v>
      </c>
      <c r="C17" s="5">
        <v>-415826</v>
      </c>
      <c r="D17" s="12">
        <v>-60525</v>
      </c>
      <c r="E17" s="5">
        <v>-99356</v>
      </c>
      <c r="F17" s="5">
        <v>-27496</v>
      </c>
      <c r="G17" s="5">
        <v>-49496</v>
      </c>
    </row>
    <row r="18" spans="1:7" ht="15" thickBot="1" x14ac:dyDescent="0.35">
      <c r="A18" s="16" t="s">
        <v>57</v>
      </c>
      <c r="B18" s="14">
        <f>SUM(B11:B17)</f>
        <v>-365288</v>
      </c>
      <c r="C18" s="14">
        <f t="shared" ref="C18:G18" si="1">SUM(C11:C17)</f>
        <v>-512511</v>
      </c>
      <c r="D18" s="14">
        <f t="shared" si="1"/>
        <v>-171790</v>
      </c>
      <c r="E18" s="14">
        <f t="shared" si="1"/>
        <v>-140240</v>
      </c>
      <c r="F18" s="14">
        <f t="shared" si="1"/>
        <v>-64940</v>
      </c>
      <c r="G18" s="14">
        <f t="shared" si="1"/>
        <v>-64940</v>
      </c>
    </row>
    <row r="19" spans="1:7" x14ac:dyDescent="0.3">
      <c r="A19" s="3"/>
      <c r="B19" s="5"/>
      <c r="C19" s="5"/>
      <c r="D19" s="12"/>
      <c r="E19" s="5"/>
      <c r="F19" s="5"/>
      <c r="G19" s="5"/>
    </row>
    <row r="20" spans="1:7" x14ac:dyDescent="0.3">
      <c r="A20" s="3" t="s">
        <v>58</v>
      </c>
      <c r="B20" s="5">
        <v>0</v>
      </c>
      <c r="C20" s="5">
        <v>0</v>
      </c>
      <c r="D20" s="12">
        <v>50000</v>
      </c>
      <c r="E20" s="5">
        <v>50000</v>
      </c>
      <c r="F20" s="5">
        <v>50000</v>
      </c>
      <c r="G20" s="5">
        <v>50000</v>
      </c>
    </row>
    <row r="21" spans="1:7" x14ac:dyDescent="0.3">
      <c r="A21" s="3" t="s">
        <v>59</v>
      </c>
      <c r="B21" s="5">
        <v>0</v>
      </c>
      <c r="C21" s="5">
        <v>0</v>
      </c>
      <c r="D21" s="12">
        <v>-50000</v>
      </c>
      <c r="E21" s="5">
        <v>-50000</v>
      </c>
      <c r="F21" s="5">
        <v>-50000</v>
      </c>
      <c r="G21" s="5">
        <v>-50000</v>
      </c>
    </row>
    <row r="22" spans="1:7" x14ac:dyDescent="0.3">
      <c r="A22" s="3" t="s">
        <v>60</v>
      </c>
      <c r="B22" s="5">
        <v>0</v>
      </c>
      <c r="C22" s="5">
        <v>0</v>
      </c>
      <c r="D22" s="12">
        <v>27900</v>
      </c>
      <c r="E22" s="5">
        <v>28800</v>
      </c>
      <c r="F22" s="5">
        <v>29700</v>
      </c>
      <c r="G22" s="5">
        <v>30500</v>
      </c>
    </row>
    <row r="23" spans="1:7" x14ac:dyDescent="0.3">
      <c r="A23" s="3" t="s">
        <v>61</v>
      </c>
      <c r="B23" s="5">
        <v>0</v>
      </c>
      <c r="C23" s="5">
        <v>0</v>
      </c>
      <c r="D23" s="12">
        <v>-27900</v>
      </c>
      <c r="E23" s="5">
        <v>-28800</v>
      </c>
      <c r="F23" s="5">
        <v>-29700</v>
      </c>
      <c r="G23" s="5">
        <v>-30500</v>
      </c>
    </row>
    <row r="24" spans="1:7" ht="15" thickBot="1" x14ac:dyDescent="0.35">
      <c r="A24" s="16" t="s">
        <v>62</v>
      </c>
      <c r="B24" s="14">
        <f>SUM(B20:B23)</f>
        <v>0</v>
      </c>
      <c r="C24" s="14">
        <f t="shared" ref="C24:G24" si="2">SUM(C20:C23)</f>
        <v>0</v>
      </c>
      <c r="D24" s="14">
        <f t="shared" si="2"/>
        <v>0</v>
      </c>
      <c r="E24" s="14">
        <f t="shared" si="2"/>
        <v>0</v>
      </c>
      <c r="F24" s="14">
        <f t="shared" si="2"/>
        <v>0</v>
      </c>
      <c r="G24" s="14">
        <f t="shared" si="2"/>
        <v>0</v>
      </c>
    </row>
    <row r="25" spans="1:7" x14ac:dyDescent="0.3">
      <c r="A25" s="3"/>
      <c r="B25" s="5"/>
      <c r="C25" s="5"/>
      <c r="D25" s="12"/>
      <c r="E25" s="5"/>
      <c r="F25" s="5"/>
      <c r="G25" s="5"/>
    </row>
    <row r="26" spans="1:7" x14ac:dyDescent="0.3">
      <c r="A26" s="3" t="s">
        <v>63</v>
      </c>
      <c r="B26" s="5">
        <v>-4191</v>
      </c>
      <c r="C26" s="5">
        <v>-6728</v>
      </c>
      <c r="D26" s="12">
        <v>-3222</v>
      </c>
      <c r="E26" s="5">
        <v>-3222</v>
      </c>
      <c r="F26" s="5">
        <v>-3222</v>
      </c>
      <c r="G26" s="5">
        <v>-3222</v>
      </c>
    </row>
    <row r="27" spans="1:7" ht="24" x14ac:dyDescent="0.3">
      <c r="A27" s="3" t="s">
        <v>64</v>
      </c>
      <c r="B27" s="5">
        <v>-13433</v>
      </c>
      <c r="C27" s="5">
        <v>0</v>
      </c>
      <c r="D27" s="12">
        <v>0</v>
      </c>
      <c r="E27" s="5">
        <v>0</v>
      </c>
      <c r="F27" s="5">
        <v>0</v>
      </c>
      <c r="G27" s="5">
        <v>0</v>
      </c>
    </row>
    <row r="28" spans="1:7" ht="24" x14ac:dyDescent="0.3">
      <c r="A28" s="3" t="s">
        <v>65</v>
      </c>
      <c r="B28" s="5">
        <v>-11816</v>
      </c>
      <c r="C28" s="5">
        <v>0</v>
      </c>
      <c r="D28" s="12">
        <v>-20000</v>
      </c>
      <c r="E28" s="5">
        <v>-20000</v>
      </c>
      <c r="F28" s="5">
        <v>0</v>
      </c>
      <c r="G28" s="5">
        <v>0</v>
      </c>
    </row>
    <row r="29" spans="1:7" x14ac:dyDescent="0.3">
      <c r="A29" s="3" t="s">
        <v>66</v>
      </c>
      <c r="B29" s="5">
        <v>0</v>
      </c>
      <c r="C29" s="5">
        <v>0</v>
      </c>
      <c r="D29" s="12">
        <v>0</v>
      </c>
      <c r="E29" s="5">
        <v>0</v>
      </c>
      <c r="F29" s="5">
        <v>0</v>
      </c>
      <c r="G29" s="5">
        <v>0</v>
      </c>
    </row>
    <row r="30" spans="1:7" ht="24.6" thickBot="1" x14ac:dyDescent="0.35">
      <c r="A30" s="16" t="s">
        <v>67</v>
      </c>
      <c r="B30" s="14">
        <f>SUM(B26:B29)</f>
        <v>-29440</v>
      </c>
      <c r="C30" s="14">
        <f t="shared" ref="C30:G30" si="3">SUM(C26:C29)</f>
        <v>-6728</v>
      </c>
      <c r="D30" s="14">
        <f t="shared" si="3"/>
        <v>-23222</v>
      </c>
      <c r="E30" s="14">
        <f t="shared" si="3"/>
        <v>-23222</v>
      </c>
      <c r="F30" s="14">
        <f t="shared" si="3"/>
        <v>-3222</v>
      </c>
      <c r="G30" s="14">
        <f t="shared" si="3"/>
        <v>-3222</v>
      </c>
    </row>
    <row r="31" spans="1:7" x14ac:dyDescent="0.3">
      <c r="A31" s="3"/>
      <c r="B31" s="5"/>
      <c r="C31" s="5"/>
      <c r="D31" s="12"/>
      <c r="E31" s="5"/>
      <c r="F31" s="5"/>
      <c r="G31" s="5"/>
    </row>
    <row r="32" spans="1:7" ht="24.6" thickBot="1" x14ac:dyDescent="0.35">
      <c r="A32" s="16" t="s">
        <v>68</v>
      </c>
      <c r="B32" s="14">
        <f>+B9+B18+B24+B30</f>
        <v>19140</v>
      </c>
      <c r="C32" s="14">
        <f t="shared" ref="C32:G32" si="4">+C9+C18+C24+C30</f>
        <v>0</v>
      </c>
      <c r="D32" s="14">
        <f t="shared" si="4"/>
        <v>0</v>
      </c>
      <c r="E32" s="14">
        <f t="shared" si="4"/>
        <v>0</v>
      </c>
      <c r="F32" s="14">
        <f t="shared" si="4"/>
        <v>0</v>
      </c>
      <c r="G32" s="14">
        <f t="shared" si="4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/>
  </sheetViews>
  <sheetFormatPr baseColWidth="10" defaultRowHeight="14.4" x14ac:dyDescent="0.3"/>
  <cols>
    <col min="1" max="1" width="31" customWidth="1"/>
    <col min="2" max="7" width="8.88671875" style="7" customWidth="1"/>
    <col min="8" max="8" width="8.88671875" style="8" customWidth="1"/>
  </cols>
  <sheetData>
    <row r="1" spans="1:8" ht="17.399999999999999" x14ac:dyDescent="0.3">
      <c r="A1" s="11" t="s">
        <v>98</v>
      </c>
    </row>
    <row r="2" spans="1:8" x14ac:dyDescent="0.3">
      <c r="A2" s="1" t="s">
        <v>0</v>
      </c>
      <c r="B2" s="4"/>
      <c r="C2" s="4"/>
      <c r="D2" s="4"/>
      <c r="E2" s="4"/>
      <c r="F2" s="4"/>
      <c r="G2" s="4"/>
      <c r="H2" s="4"/>
    </row>
    <row r="3" spans="1:8" ht="41.4" x14ac:dyDescent="0.3">
      <c r="A3" s="18"/>
      <c r="B3" s="19" t="s">
        <v>69</v>
      </c>
      <c r="C3" s="19" t="s">
        <v>2</v>
      </c>
      <c r="D3" s="19" t="s">
        <v>30</v>
      </c>
      <c r="E3" s="19" t="s">
        <v>31</v>
      </c>
      <c r="F3" s="19" t="s">
        <v>32</v>
      </c>
      <c r="G3" s="19" t="s">
        <v>33</v>
      </c>
      <c r="H3" s="19" t="s">
        <v>70</v>
      </c>
    </row>
    <row r="4" spans="1:8" x14ac:dyDescent="0.3">
      <c r="A4" s="3" t="s">
        <v>71</v>
      </c>
      <c r="B4" s="5">
        <v>5357</v>
      </c>
      <c r="C4" s="5">
        <v>2300</v>
      </c>
      <c r="D4" s="6">
        <v>0</v>
      </c>
      <c r="E4" s="5">
        <v>0</v>
      </c>
      <c r="F4" s="5">
        <v>0</v>
      </c>
      <c r="G4" s="5">
        <v>0</v>
      </c>
      <c r="H4" s="20">
        <f>SUM(D4:G4)</f>
        <v>0</v>
      </c>
    </row>
    <row r="5" spans="1:8" ht="24" x14ac:dyDescent="0.3">
      <c r="A5" s="3" t="s">
        <v>72</v>
      </c>
      <c r="B5" s="5">
        <v>64523</v>
      </c>
      <c r="C5" s="5">
        <v>29549</v>
      </c>
      <c r="D5" s="6">
        <v>0</v>
      </c>
      <c r="E5" s="5">
        <v>12900</v>
      </c>
      <c r="F5" s="5">
        <v>12000</v>
      </c>
      <c r="G5" s="5">
        <v>12000</v>
      </c>
      <c r="H5" s="20">
        <f>SUM(D5:G5)</f>
        <v>36900</v>
      </c>
    </row>
    <row r="6" spans="1:8" x14ac:dyDescent="0.3">
      <c r="A6" s="3" t="s">
        <v>73</v>
      </c>
      <c r="B6" s="5">
        <v>5821</v>
      </c>
      <c r="C6" s="5">
        <v>4500</v>
      </c>
      <c r="D6" s="6">
        <v>4500</v>
      </c>
      <c r="E6" s="5">
        <v>4500</v>
      </c>
      <c r="F6" s="5">
        <v>4500</v>
      </c>
      <c r="G6" s="5">
        <v>4500</v>
      </c>
      <c r="H6" s="20">
        <f t="shared" ref="H6:H16" si="0">SUM(D6:G6)</f>
        <v>18000</v>
      </c>
    </row>
    <row r="7" spans="1:8" ht="24" x14ac:dyDescent="0.3">
      <c r="A7" s="3" t="s">
        <v>74</v>
      </c>
      <c r="B7" s="5">
        <v>143147</v>
      </c>
      <c r="C7" s="5">
        <v>346300</v>
      </c>
      <c r="D7" s="6">
        <v>81800</v>
      </c>
      <c r="E7" s="5">
        <v>72000</v>
      </c>
      <c r="F7" s="5">
        <v>0</v>
      </c>
      <c r="G7" s="5">
        <v>0</v>
      </c>
      <c r="H7" s="20">
        <f t="shared" si="0"/>
        <v>153800</v>
      </c>
    </row>
    <row r="8" spans="1:8" x14ac:dyDescent="0.3">
      <c r="A8" s="3" t="s">
        <v>75</v>
      </c>
      <c r="B8" s="5">
        <v>13101</v>
      </c>
      <c r="C8" s="5">
        <v>8450</v>
      </c>
      <c r="D8" s="6">
        <v>17050</v>
      </c>
      <c r="E8" s="5">
        <v>8400</v>
      </c>
      <c r="F8" s="5">
        <v>8400</v>
      </c>
      <c r="G8" s="5">
        <v>8400</v>
      </c>
      <c r="H8" s="20">
        <f t="shared" si="0"/>
        <v>42250</v>
      </c>
    </row>
    <row r="9" spans="1:8" ht="24" x14ac:dyDescent="0.3">
      <c r="A9" s="3" t="s">
        <v>76</v>
      </c>
      <c r="B9" s="5">
        <v>332</v>
      </c>
      <c r="C9" s="5">
        <v>1800</v>
      </c>
      <c r="D9" s="6">
        <v>1200</v>
      </c>
      <c r="E9" s="5">
        <v>1200</v>
      </c>
      <c r="F9" s="5">
        <v>0</v>
      </c>
      <c r="G9" s="5">
        <v>0</v>
      </c>
      <c r="H9" s="20">
        <f t="shared" si="0"/>
        <v>2400</v>
      </c>
    </row>
    <row r="10" spans="1:8" x14ac:dyDescent="0.3">
      <c r="A10" s="3" t="s">
        <v>77</v>
      </c>
      <c r="B10" s="5">
        <v>10288</v>
      </c>
      <c r="C10" s="5">
        <v>6200</v>
      </c>
      <c r="D10" s="6">
        <v>6240</v>
      </c>
      <c r="E10" s="5">
        <v>6240</v>
      </c>
      <c r="F10" s="5">
        <v>5040</v>
      </c>
      <c r="G10" s="5">
        <v>5040</v>
      </c>
      <c r="H10" s="20">
        <f t="shared" si="0"/>
        <v>22560</v>
      </c>
    </row>
    <row r="11" spans="1:8" ht="24" x14ac:dyDescent="0.3">
      <c r="A11" s="3" t="s">
        <v>78</v>
      </c>
      <c r="B11" s="5">
        <v>412</v>
      </c>
      <c r="C11" s="5">
        <v>0</v>
      </c>
      <c r="D11" s="6">
        <v>0</v>
      </c>
      <c r="E11" s="5">
        <v>0</v>
      </c>
      <c r="F11" s="5">
        <v>0</v>
      </c>
      <c r="G11" s="5">
        <v>0</v>
      </c>
      <c r="H11" s="20">
        <f t="shared" si="0"/>
        <v>0</v>
      </c>
    </row>
    <row r="12" spans="1:8" x14ac:dyDescent="0.3">
      <c r="A12" s="3" t="s">
        <v>79</v>
      </c>
      <c r="B12" s="5">
        <v>15210</v>
      </c>
      <c r="C12" s="5">
        <v>21250</v>
      </c>
      <c r="D12" s="6">
        <v>16000</v>
      </c>
      <c r="E12" s="5">
        <v>0</v>
      </c>
      <c r="F12" s="5">
        <v>0</v>
      </c>
      <c r="G12" s="5">
        <v>0</v>
      </c>
      <c r="H12" s="20">
        <f t="shared" si="0"/>
        <v>16000</v>
      </c>
    </row>
    <row r="13" spans="1:8" x14ac:dyDescent="0.3">
      <c r="A13" s="3" t="s">
        <v>80</v>
      </c>
      <c r="B13" s="5">
        <v>29175</v>
      </c>
      <c r="C13" s="5">
        <v>30000</v>
      </c>
      <c r="D13" s="6">
        <v>40000</v>
      </c>
      <c r="E13" s="5">
        <v>30000</v>
      </c>
      <c r="F13" s="5">
        <v>30000</v>
      </c>
      <c r="G13" s="5">
        <v>30000</v>
      </c>
      <c r="H13" s="20">
        <f t="shared" si="0"/>
        <v>130000</v>
      </c>
    </row>
    <row r="14" spans="1:8" x14ac:dyDescent="0.3">
      <c r="A14" s="3" t="s">
        <v>81</v>
      </c>
      <c r="B14" s="5">
        <v>7572</v>
      </c>
      <c r="C14" s="5">
        <v>4000</v>
      </c>
      <c r="D14" s="6">
        <v>4000</v>
      </c>
      <c r="E14" s="5">
        <v>4000</v>
      </c>
      <c r="F14" s="5">
        <v>4000</v>
      </c>
      <c r="G14" s="5">
        <v>4000</v>
      </c>
      <c r="H14" s="20">
        <f t="shared" si="0"/>
        <v>16000</v>
      </c>
    </row>
    <row r="15" spans="1:8" ht="24" x14ac:dyDescent="0.3">
      <c r="A15" s="3" t="s">
        <v>82</v>
      </c>
      <c r="B15" s="5">
        <v>8315</v>
      </c>
      <c r="C15" s="5">
        <v>0</v>
      </c>
      <c r="D15" s="6">
        <v>0</v>
      </c>
      <c r="E15" s="5">
        <v>0</v>
      </c>
      <c r="F15" s="5">
        <v>0</v>
      </c>
      <c r="G15" s="5">
        <v>0</v>
      </c>
      <c r="H15" s="20">
        <f t="shared" si="0"/>
        <v>0</v>
      </c>
    </row>
    <row r="16" spans="1:8" x14ac:dyDescent="0.3">
      <c r="A16" s="3" t="s">
        <v>83</v>
      </c>
      <c r="B16" s="5">
        <v>19</v>
      </c>
      <c r="C16" s="5">
        <v>0</v>
      </c>
      <c r="D16" s="6">
        <v>0</v>
      </c>
      <c r="E16" s="5">
        <v>0</v>
      </c>
      <c r="F16" s="5">
        <v>0</v>
      </c>
      <c r="G16" s="5">
        <v>0</v>
      </c>
      <c r="H16" s="20">
        <f t="shared" si="0"/>
        <v>0</v>
      </c>
    </row>
    <row r="17" spans="1:8" ht="15" thickBot="1" x14ac:dyDescent="0.35">
      <c r="A17" s="16" t="s">
        <v>84</v>
      </c>
      <c r="B17" s="14">
        <f>SUM(B4:B16)</f>
        <v>303272</v>
      </c>
      <c r="C17" s="14">
        <f t="shared" ref="C17:H17" si="1">SUM(C4:C16)</f>
        <v>454349</v>
      </c>
      <c r="D17" s="14">
        <f t="shared" si="1"/>
        <v>170790</v>
      </c>
      <c r="E17" s="14">
        <f t="shared" si="1"/>
        <v>139240</v>
      </c>
      <c r="F17" s="14">
        <f t="shared" si="1"/>
        <v>63940</v>
      </c>
      <c r="G17" s="14">
        <f t="shared" si="1"/>
        <v>63940</v>
      </c>
      <c r="H17" s="14">
        <f t="shared" si="1"/>
        <v>437910</v>
      </c>
    </row>
    <row r="18" spans="1:8" x14ac:dyDescent="0.3">
      <c r="A18" s="9"/>
      <c r="B18" s="10"/>
      <c r="C18" s="10"/>
      <c r="D18" s="10"/>
      <c r="E18" s="10"/>
      <c r="F18" s="10"/>
      <c r="G18" s="10"/>
      <c r="H18" s="10"/>
    </row>
    <row r="19" spans="1:8" ht="17.399999999999999" x14ac:dyDescent="0.3">
      <c r="A19" s="11" t="s">
        <v>99</v>
      </c>
    </row>
    <row r="20" spans="1:8" x14ac:dyDescent="0.3">
      <c r="A20" s="1" t="s">
        <v>0</v>
      </c>
      <c r="B20" s="4"/>
      <c r="C20" s="4"/>
      <c r="D20" s="4"/>
      <c r="E20" s="4"/>
      <c r="F20" s="4"/>
      <c r="G20" s="4"/>
      <c r="H20" s="4"/>
    </row>
    <row r="21" spans="1:8" ht="41.4" x14ac:dyDescent="0.3">
      <c r="A21" s="18"/>
      <c r="B21" s="19" t="s">
        <v>69</v>
      </c>
      <c r="C21" s="19" t="s">
        <v>2</v>
      </c>
      <c r="D21" s="19" t="s">
        <v>30</v>
      </c>
      <c r="E21" s="19" t="s">
        <v>31</v>
      </c>
      <c r="F21" s="19" t="s">
        <v>32</v>
      </c>
      <c r="G21" s="19" t="s">
        <v>33</v>
      </c>
      <c r="H21" s="19" t="s">
        <v>70</v>
      </c>
    </row>
    <row r="22" spans="1:8" x14ac:dyDescent="0.3">
      <c r="A22" s="3" t="s">
        <v>85</v>
      </c>
      <c r="B22" s="5">
        <v>1000</v>
      </c>
      <c r="C22" s="5">
        <v>1000</v>
      </c>
      <c r="D22" s="6">
        <v>1000</v>
      </c>
      <c r="E22" s="5">
        <v>1000</v>
      </c>
      <c r="F22" s="5">
        <v>1000</v>
      </c>
      <c r="G22" s="5">
        <v>1000</v>
      </c>
      <c r="H22" s="20">
        <f>SUM(D22:G22)</f>
        <v>4000</v>
      </c>
    </row>
    <row r="23" spans="1:8" ht="24" x14ac:dyDescent="0.3">
      <c r="A23" s="3" t="s">
        <v>86</v>
      </c>
      <c r="B23" s="5">
        <v>240</v>
      </c>
      <c r="C23" s="5">
        <v>0</v>
      </c>
      <c r="D23" s="6">
        <v>0</v>
      </c>
      <c r="E23" s="5">
        <v>0</v>
      </c>
      <c r="F23" s="5">
        <v>0</v>
      </c>
      <c r="G23" s="5">
        <v>0</v>
      </c>
      <c r="H23" s="20">
        <f t="shared" ref="H23:H25" si="2">SUM(D23:G23)</f>
        <v>0</v>
      </c>
    </row>
    <row r="24" spans="1:8" x14ac:dyDescent="0.3">
      <c r="A24" s="3" t="s">
        <v>87</v>
      </c>
      <c r="B24" s="5">
        <v>23742</v>
      </c>
      <c r="C24" s="5">
        <v>0</v>
      </c>
      <c r="D24" s="6">
        <v>0</v>
      </c>
      <c r="E24" s="5">
        <v>0</v>
      </c>
      <c r="F24" s="5">
        <v>0</v>
      </c>
      <c r="G24" s="5">
        <v>0</v>
      </c>
      <c r="H24" s="20">
        <f t="shared" si="2"/>
        <v>0</v>
      </c>
    </row>
    <row r="25" spans="1:8" x14ac:dyDescent="0.3">
      <c r="A25" s="3" t="s">
        <v>88</v>
      </c>
      <c r="B25" s="5">
        <v>-28</v>
      </c>
      <c r="C25" s="5">
        <v>0</v>
      </c>
      <c r="D25" s="6">
        <v>0</v>
      </c>
      <c r="E25" s="5">
        <v>0</v>
      </c>
      <c r="F25" s="5">
        <v>0</v>
      </c>
      <c r="G25" s="5">
        <v>0</v>
      </c>
      <c r="H25" s="20">
        <f t="shared" si="2"/>
        <v>0</v>
      </c>
    </row>
    <row r="26" spans="1:8" ht="15" thickBot="1" x14ac:dyDescent="0.35">
      <c r="A26" s="16" t="s">
        <v>89</v>
      </c>
      <c r="B26" s="14">
        <f>SUM(B22:B25)</f>
        <v>24954</v>
      </c>
      <c r="C26" s="14">
        <f t="shared" ref="C26:H26" si="3">SUM(C22:C25)</f>
        <v>1000</v>
      </c>
      <c r="D26" s="14">
        <f t="shared" si="3"/>
        <v>1000</v>
      </c>
      <c r="E26" s="14">
        <f t="shared" si="3"/>
        <v>1000</v>
      </c>
      <c r="F26" s="14">
        <f t="shared" si="3"/>
        <v>1000</v>
      </c>
      <c r="G26" s="14">
        <f t="shared" si="3"/>
        <v>1000</v>
      </c>
      <c r="H26" s="14">
        <f t="shared" si="3"/>
        <v>4000</v>
      </c>
    </row>
    <row r="27" spans="1:8" x14ac:dyDescent="0.3">
      <c r="A27" s="9"/>
      <c r="B27" s="10"/>
      <c r="C27" s="10"/>
      <c r="D27" s="10"/>
      <c r="E27" s="10"/>
      <c r="F27" s="10"/>
      <c r="G27" s="10"/>
      <c r="H27" s="10"/>
    </row>
    <row r="28" spans="1:8" ht="17.399999999999999" x14ac:dyDescent="0.3">
      <c r="A28" s="11" t="s">
        <v>100</v>
      </c>
    </row>
    <row r="29" spans="1:8" x14ac:dyDescent="0.3">
      <c r="A29" s="1" t="s">
        <v>0</v>
      </c>
      <c r="B29" s="4"/>
      <c r="C29" s="4"/>
      <c r="D29" s="4"/>
      <c r="E29" s="4"/>
      <c r="F29" s="4"/>
      <c r="G29" s="4"/>
      <c r="H29" s="4"/>
    </row>
    <row r="30" spans="1:8" ht="41.4" x14ac:dyDescent="0.3">
      <c r="A30" s="18"/>
      <c r="B30" s="19" t="s">
        <v>69</v>
      </c>
      <c r="C30" s="19" t="s">
        <v>2</v>
      </c>
      <c r="D30" s="19" t="s">
        <v>30</v>
      </c>
      <c r="E30" s="19" t="s">
        <v>31</v>
      </c>
      <c r="F30" s="19" t="s">
        <v>32</v>
      </c>
      <c r="G30" s="19" t="s">
        <v>33</v>
      </c>
      <c r="H30" s="19" t="s">
        <v>70</v>
      </c>
    </row>
    <row r="31" spans="1:8" x14ac:dyDescent="0.3">
      <c r="A31" s="3" t="s">
        <v>90</v>
      </c>
      <c r="B31" s="5">
        <v>0</v>
      </c>
      <c r="C31" s="5">
        <v>0</v>
      </c>
      <c r="D31" s="6">
        <v>20000</v>
      </c>
      <c r="E31" s="5">
        <v>20000</v>
      </c>
      <c r="F31" s="5">
        <v>0</v>
      </c>
      <c r="G31" s="5">
        <v>0</v>
      </c>
      <c r="H31" s="20">
        <f>SUM(D31:G31)</f>
        <v>40000</v>
      </c>
    </row>
    <row r="32" spans="1:8" x14ac:dyDescent="0.3">
      <c r="A32" s="3" t="s">
        <v>91</v>
      </c>
      <c r="B32" s="5">
        <v>11</v>
      </c>
      <c r="C32" s="5">
        <v>0</v>
      </c>
      <c r="D32" s="6">
        <v>0</v>
      </c>
      <c r="E32" s="5">
        <v>0</v>
      </c>
      <c r="F32" s="5">
        <v>0</v>
      </c>
      <c r="G32" s="5">
        <v>0</v>
      </c>
      <c r="H32" s="20">
        <f t="shared" ref="H32:H34" si="4">SUM(D32:G32)</f>
        <v>0</v>
      </c>
    </row>
    <row r="33" spans="1:8" ht="24" x14ac:dyDescent="0.3">
      <c r="A33" s="3" t="s">
        <v>92</v>
      </c>
      <c r="B33" s="5">
        <v>3048</v>
      </c>
      <c r="C33" s="5">
        <v>3090</v>
      </c>
      <c r="D33" s="6">
        <v>3222</v>
      </c>
      <c r="E33" s="5">
        <v>3222</v>
      </c>
      <c r="F33" s="5">
        <v>3222</v>
      </c>
      <c r="G33" s="5">
        <v>3222</v>
      </c>
      <c r="H33" s="20">
        <f t="shared" si="4"/>
        <v>12888</v>
      </c>
    </row>
    <row r="34" spans="1:8" ht="36" x14ac:dyDescent="0.3">
      <c r="A34" s="3" t="s">
        <v>93</v>
      </c>
      <c r="B34" s="5">
        <v>870</v>
      </c>
      <c r="C34" s="5">
        <v>0</v>
      </c>
      <c r="D34" s="6">
        <v>0</v>
      </c>
      <c r="E34" s="5">
        <v>0</v>
      </c>
      <c r="F34" s="5">
        <v>0</v>
      </c>
      <c r="G34" s="5">
        <v>0</v>
      </c>
      <c r="H34" s="20">
        <f t="shared" si="4"/>
        <v>0</v>
      </c>
    </row>
    <row r="35" spans="1:8" ht="15" thickBot="1" x14ac:dyDescent="0.35">
      <c r="A35" s="16" t="s">
        <v>94</v>
      </c>
      <c r="B35" s="14">
        <f>SUM(B31:B34)</f>
        <v>3929</v>
      </c>
      <c r="C35" s="14">
        <f t="shared" ref="C35:H35" si="5">SUM(C31:C34)</f>
        <v>3090</v>
      </c>
      <c r="D35" s="14">
        <f t="shared" si="5"/>
        <v>23222</v>
      </c>
      <c r="E35" s="14">
        <f t="shared" si="5"/>
        <v>23222</v>
      </c>
      <c r="F35" s="14">
        <f t="shared" si="5"/>
        <v>3222</v>
      </c>
      <c r="G35" s="14">
        <f t="shared" si="5"/>
        <v>3222</v>
      </c>
      <c r="H35" s="14">
        <f t="shared" si="5"/>
        <v>52888</v>
      </c>
    </row>
    <row r="36" spans="1:8" x14ac:dyDescent="0.3">
      <c r="A36" s="9"/>
      <c r="B36" s="10"/>
      <c r="C36" s="10"/>
      <c r="D36" s="10"/>
      <c r="E36" s="10"/>
      <c r="F36" s="10"/>
      <c r="G36" s="10"/>
      <c r="H36" s="10"/>
    </row>
    <row r="37" spans="1:8" ht="17.399999999999999" x14ac:dyDescent="0.3">
      <c r="A37" s="11" t="s">
        <v>101</v>
      </c>
    </row>
    <row r="38" spans="1:8" x14ac:dyDescent="0.3">
      <c r="A38" s="1" t="s">
        <v>0</v>
      </c>
      <c r="B38" s="4"/>
      <c r="C38" s="4"/>
      <c r="D38" s="4"/>
      <c r="E38" s="4"/>
      <c r="F38" s="4"/>
      <c r="G38" s="4"/>
      <c r="H38" s="4"/>
    </row>
    <row r="39" spans="1:8" ht="41.4" x14ac:dyDescent="0.3">
      <c r="A39" s="18"/>
      <c r="B39" s="19" t="s">
        <v>69</v>
      </c>
      <c r="C39" s="19" t="s">
        <v>2</v>
      </c>
      <c r="D39" s="19" t="s">
        <v>30</v>
      </c>
      <c r="E39" s="19" t="s">
        <v>31</v>
      </c>
      <c r="F39" s="19" t="s">
        <v>32</v>
      </c>
      <c r="G39" s="19" t="s">
        <v>33</v>
      </c>
      <c r="H39" s="19" t="s">
        <v>70</v>
      </c>
    </row>
    <row r="40" spans="1:8" x14ac:dyDescent="0.3">
      <c r="A40" s="3" t="s">
        <v>90</v>
      </c>
      <c r="B40" s="5">
        <v>1300</v>
      </c>
      <c r="C40" s="5">
        <v>0</v>
      </c>
      <c r="D40" s="6">
        <v>0</v>
      </c>
      <c r="E40" s="5">
        <v>0</v>
      </c>
      <c r="F40" s="5">
        <v>0</v>
      </c>
      <c r="G40" s="5">
        <v>0</v>
      </c>
      <c r="H40" s="20">
        <f>SUM(D40:G40)</f>
        <v>0</v>
      </c>
    </row>
    <row r="41" spans="1:8" x14ac:dyDescent="0.3">
      <c r="A41" s="3" t="s">
        <v>95</v>
      </c>
      <c r="B41" s="5">
        <v>43830</v>
      </c>
      <c r="C41" s="5">
        <v>50000</v>
      </c>
      <c r="D41" s="6">
        <v>0</v>
      </c>
      <c r="E41" s="5">
        <v>0</v>
      </c>
      <c r="F41" s="5">
        <v>0</v>
      </c>
      <c r="G41" s="5">
        <v>0</v>
      </c>
      <c r="H41" s="20">
        <f t="shared" ref="H41:H43" si="6">SUM(D41:G41)</f>
        <v>0</v>
      </c>
    </row>
    <row r="42" spans="1:8" x14ac:dyDescent="0.3">
      <c r="A42" s="3" t="s">
        <v>96</v>
      </c>
      <c r="B42" s="5">
        <v>2000</v>
      </c>
      <c r="C42" s="5">
        <v>0</v>
      </c>
      <c r="D42" s="6">
        <v>0</v>
      </c>
      <c r="E42" s="5">
        <v>0</v>
      </c>
      <c r="F42" s="5">
        <v>0</v>
      </c>
      <c r="G42" s="5">
        <v>0</v>
      </c>
      <c r="H42" s="20">
        <f t="shared" si="6"/>
        <v>0</v>
      </c>
    </row>
    <row r="43" spans="1:8" x14ac:dyDescent="0.3">
      <c r="A43" s="3" t="s">
        <v>97</v>
      </c>
      <c r="B43" s="5">
        <v>500</v>
      </c>
      <c r="C43" s="5">
        <v>0</v>
      </c>
      <c r="D43" s="6">
        <v>0</v>
      </c>
      <c r="E43" s="5">
        <v>0</v>
      </c>
      <c r="F43" s="5">
        <v>0</v>
      </c>
      <c r="G43" s="5">
        <v>0</v>
      </c>
      <c r="H43" s="20">
        <f t="shared" si="6"/>
        <v>0</v>
      </c>
    </row>
    <row r="44" spans="1:8" ht="15" thickBot="1" x14ac:dyDescent="0.35">
      <c r="A44" s="16" t="s">
        <v>48</v>
      </c>
      <c r="B44" s="14">
        <f>SUM(B40:B43)</f>
        <v>47630</v>
      </c>
      <c r="C44" s="14">
        <f t="shared" ref="C44:H44" si="7">SUM(C40:C43)</f>
        <v>50000</v>
      </c>
      <c r="D44" s="14">
        <f t="shared" si="7"/>
        <v>0</v>
      </c>
      <c r="E44" s="14">
        <f t="shared" si="7"/>
        <v>0</v>
      </c>
      <c r="F44" s="14">
        <f t="shared" si="7"/>
        <v>0</v>
      </c>
      <c r="G44" s="14">
        <f t="shared" si="7"/>
        <v>0</v>
      </c>
      <c r="H44" s="14">
        <f t="shared" si="7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7</vt:i4>
      </vt:variant>
    </vt:vector>
  </HeadingPairs>
  <TitlesOfParts>
    <vt:vector size="11" baseType="lpstr">
      <vt:lpstr>1a</vt:lpstr>
      <vt:lpstr>1b</vt:lpstr>
      <vt:lpstr>2a</vt:lpstr>
      <vt:lpstr>2b</vt:lpstr>
      <vt:lpstr>'1a'!_Toc55557861</vt:lpstr>
      <vt:lpstr>'1b'!_Toc55557862</vt:lpstr>
      <vt:lpstr>'2a'!_Toc55557863</vt:lpstr>
      <vt:lpstr>'2b'!_Toc55557864</vt:lpstr>
      <vt:lpstr>'2b'!_Toc55557865</vt:lpstr>
      <vt:lpstr>'2b'!_Toc55557866</vt:lpstr>
      <vt:lpstr>'2b'!_Toc55557867</vt:lpstr>
    </vt:vector>
  </TitlesOfParts>
  <Company>Bamble, Siljan og Skien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 Ellen Berg</dc:creator>
  <cp:lastModifiedBy>Jo Collier</cp:lastModifiedBy>
  <dcterms:created xsi:type="dcterms:W3CDTF">2020-11-09T12:53:29Z</dcterms:created>
  <dcterms:modified xsi:type="dcterms:W3CDTF">2020-11-09T13:23:42Z</dcterms:modified>
</cp:coreProperties>
</file>